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4000" windowHeight="9510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P892" i="1" l="1"/>
  <c r="N892" i="1"/>
  <c r="L892" i="1"/>
  <c r="J892" i="1"/>
  <c r="J902" i="1"/>
  <c r="P721" i="1" l="1"/>
  <c r="N721" i="1"/>
  <c r="L721" i="1"/>
  <c r="J721" i="1"/>
  <c r="P202" i="1"/>
  <c r="N202" i="1"/>
  <c r="L202" i="1"/>
  <c r="J202" i="1"/>
  <c r="P271" i="1" l="1"/>
  <c r="N271" i="1"/>
  <c r="L271" i="1"/>
  <c r="J271" i="1"/>
  <c r="P375" i="1"/>
  <c r="N375" i="1"/>
  <c r="L375" i="1"/>
  <c r="J375" i="1"/>
  <c r="P663" i="1" l="1"/>
  <c r="N663" i="1"/>
  <c r="L663" i="1"/>
  <c r="J663" i="1"/>
  <c r="P834" i="1" l="1"/>
  <c r="N834" i="1"/>
  <c r="L834" i="1"/>
  <c r="J834" i="1"/>
  <c r="P602" i="1"/>
  <c r="N602" i="1"/>
  <c r="L602" i="1"/>
  <c r="J602" i="1"/>
  <c r="P491" i="1"/>
  <c r="N491" i="1"/>
  <c r="L491" i="1"/>
  <c r="J491" i="1"/>
  <c r="P317" i="1" l="1"/>
  <c r="N317" i="1"/>
  <c r="L317" i="1"/>
  <c r="J317" i="1"/>
  <c r="P259" i="1"/>
  <c r="N259" i="1"/>
  <c r="L259" i="1"/>
  <c r="J259" i="1"/>
  <c r="P144" i="1"/>
  <c r="N144" i="1"/>
  <c r="L144" i="1"/>
  <c r="J144" i="1"/>
  <c r="L613" i="1" l="1"/>
  <c r="P613" i="1" l="1"/>
  <c r="N613" i="1"/>
  <c r="J613" i="1"/>
  <c r="P387" i="1" l="1"/>
  <c r="N387" i="1"/>
  <c r="L387" i="1"/>
  <c r="J387" i="1"/>
  <c r="P588" i="1" l="1"/>
  <c r="N588" i="1"/>
  <c r="L588" i="1"/>
  <c r="J588" i="1"/>
  <c r="P614" i="1" l="1"/>
  <c r="L614" i="1"/>
  <c r="J614" i="1"/>
  <c r="N614" i="1"/>
  <c r="P733" i="1"/>
  <c r="N733" i="1"/>
  <c r="L733" i="1"/>
  <c r="J733" i="1"/>
  <c r="P706" i="1"/>
  <c r="N706" i="1"/>
  <c r="L706" i="1"/>
  <c r="J706" i="1"/>
  <c r="P557" i="1"/>
  <c r="N557" i="1"/>
  <c r="L557" i="1"/>
  <c r="J557" i="1"/>
  <c r="P734" i="1" l="1"/>
  <c r="N734" i="1"/>
  <c r="L734" i="1"/>
  <c r="J734" i="1"/>
  <c r="P328" i="1"/>
  <c r="N328" i="1"/>
  <c r="L328" i="1"/>
  <c r="J328" i="1"/>
  <c r="P444" i="1" l="1"/>
  <c r="N444" i="1"/>
  <c r="L444" i="1"/>
  <c r="J444" i="1"/>
  <c r="P434" i="1"/>
  <c r="N434" i="1"/>
  <c r="L434" i="1"/>
  <c r="J434" i="1"/>
  <c r="J445" i="1" s="1"/>
  <c r="P420" i="1"/>
  <c r="N420" i="1"/>
  <c r="L420" i="1"/>
  <c r="J420" i="1"/>
  <c r="P902" i="1"/>
  <c r="N902" i="1"/>
  <c r="L902" i="1"/>
  <c r="P877" i="1"/>
  <c r="N877" i="1"/>
  <c r="L877" i="1"/>
  <c r="J877" i="1"/>
  <c r="P788" i="1"/>
  <c r="N788" i="1"/>
  <c r="L788" i="1"/>
  <c r="J788" i="1"/>
  <c r="P777" i="1"/>
  <c r="N777" i="1"/>
  <c r="L777" i="1"/>
  <c r="J777" i="1"/>
  <c r="P764" i="1"/>
  <c r="N764" i="1"/>
  <c r="L764" i="1"/>
  <c r="J764" i="1"/>
  <c r="P501" i="1"/>
  <c r="N501" i="1"/>
  <c r="L501" i="1"/>
  <c r="J501" i="1"/>
  <c r="P477" i="1"/>
  <c r="N477" i="1"/>
  <c r="L477" i="1"/>
  <c r="J477" i="1"/>
  <c r="P546" i="1"/>
  <c r="N546" i="1"/>
  <c r="L546" i="1"/>
  <c r="J546" i="1"/>
  <c r="P532" i="1"/>
  <c r="N532" i="1"/>
  <c r="L532" i="1"/>
  <c r="J532" i="1"/>
  <c r="P845" i="1"/>
  <c r="N845" i="1"/>
  <c r="L845" i="1"/>
  <c r="J845" i="1"/>
  <c r="P821" i="1"/>
  <c r="N821" i="1"/>
  <c r="L821" i="1"/>
  <c r="J821" i="1"/>
  <c r="P213" i="1"/>
  <c r="N213" i="1"/>
  <c r="L213" i="1"/>
  <c r="J213" i="1"/>
  <c r="P187" i="1"/>
  <c r="N187" i="1"/>
  <c r="L187" i="1"/>
  <c r="J187" i="1"/>
  <c r="P155" i="1"/>
  <c r="N155" i="1"/>
  <c r="L155" i="1"/>
  <c r="J155" i="1"/>
  <c r="P131" i="1"/>
  <c r="N131" i="1"/>
  <c r="L131" i="1"/>
  <c r="J131" i="1"/>
  <c r="P674" i="1"/>
  <c r="N674" i="1"/>
  <c r="L674" i="1"/>
  <c r="J674" i="1"/>
  <c r="P649" i="1"/>
  <c r="N649" i="1"/>
  <c r="L649" i="1"/>
  <c r="J649" i="1"/>
  <c r="P303" i="1"/>
  <c r="N303" i="1"/>
  <c r="L303" i="1"/>
  <c r="J303" i="1"/>
  <c r="N903" i="1" l="1"/>
  <c r="L903" i="1"/>
  <c r="P903" i="1"/>
  <c r="P445" i="1"/>
  <c r="P789" i="1"/>
  <c r="L789" i="1"/>
  <c r="N445" i="1"/>
  <c r="L445" i="1"/>
  <c r="J903" i="1"/>
  <c r="J558" i="1"/>
  <c r="N789" i="1"/>
  <c r="J789" i="1"/>
  <c r="J846" i="1"/>
  <c r="P502" i="1"/>
  <c r="N502" i="1"/>
  <c r="L502" i="1"/>
  <c r="J502" i="1"/>
  <c r="P558" i="1"/>
  <c r="N558" i="1"/>
  <c r="L558" i="1"/>
  <c r="P675" i="1"/>
  <c r="L675" i="1"/>
  <c r="J675" i="1"/>
  <c r="P329" i="1"/>
  <c r="N329" i="1"/>
  <c r="L329" i="1"/>
  <c r="J329" i="1"/>
  <c r="P156" i="1"/>
  <c r="N156" i="1"/>
  <c r="L156" i="1"/>
  <c r="J156" i="1"/>
  <c r="P846" i="1"/>
  <c r="N846" i="1"/>
  <c r="L846" i="1"/>
  <c r="N214" i="1"/>
  <c r="L214" i="1"/>
  <c r="P214" i="1"/>
  <c r="J214" i="1"/>
  <c r="N675" i="1"/>
  <c r="P246" i="1"/>
  <c r="N246" i="1"/>
  <c r="L246" i="1"/>
  <c r="J246" i="1"/>
  <c r="P272" i="1" l="1"/>
  <c r="N272" i="1"/>
  <c r="L272" i="1"/>
  <c r="J272" i="1"/>
  <c r="P75" i="1"/>
  <c r="N75" i="1"/>
  <c r="L75" i="1"/>
  <c r="J75" i="1"/>
  <c r="P360" i="1" l="1"/>
  <c r="N360" i="1"/>
  <c r="L360" i="1"/>
  <c r="J360" i="1"/>
  <c r="P98" i="1"/>
  <c r="N98" i="1"/>
  <c r="L98" i="1"/>
  <c r="J98" i="1"/>
  <c r="P88" i="1"/>
  <c r="N88" i="1"/>
  <c r="L88" i="1"/>
  <c r="J88" i="1"/>
  <c r="J99" i="1" l="1"/>
  <c r="P388" i="1"/>
  <c r="P99" i="1"/>
  <c r="N99" i="1"/>
  <c r="L388" i="1"/>
  <c r="J388" i="1"/>
  <c r="N388" i="1"/>
  <c r="L99" i="1"/>
</calcChain>
</file>

<file path=xl/sharedStrings.xml><?xml version="1.0" encoding="utf-8"?>
<sst xmlns="http://schemas.openxmlformats.org/spreadsheetml/2006/main" count="1375" uniqueCount="443">
  <si>
    <t>1 Sav. Pirmadienis</t>
  </si>
  <si>
    <t>Patiekalo pavadinimas</t>
  </si>
  <si>
    <t>Rp. Nr.</t>
  </si>
  <si>
    <t>Išeiga</t>
  </si>
  <si>
    <t>Patiekalo maistinė vertė, g</t>
  </si>
  <si>
    <t>Energinė vertė, kcal</t>
  </si>
  <si>
    <t>Baltymai,g</t>
  </si>
  <si>
    <t>Riebalai,g</t>
  </si>
  <si>
    <t>Angliavandeniai,g</t>
  </si>
  <si>
    <t>Kvietinių kruopų košė</t>
  </si>
  <si>
    <t>I. 4</t>
  </si>
  <si>
    <t>Arbatžolių arbata  (nesaldinta)</t>
  </si>
  <si>
    <t>IX.1</t>
  </si>
  <si>
    <t>XII.1</t>
  </si>
  <si>
    <t>Iš viso:</t>
  </si>
  <si>
    <t>II.1</t>
  </si>
  <si>
    <t>Ruginė duona</t>
  </si>
  <si>
    <t>XI.8</t>
  </si>
  <si>
    <t>Ryžių – kiaulienos plovas (tausojantis)</t>
  </si>
  <si>
    <t>I.1</t>
  </si>
  <si>
    <t>40/110</t>
  </si>
  <si>
    <t>Šviežias agurkas</t>
  </si>
  <si>
    <t>VII.4</t>
  </si>
  <si>
    <t>Pomidorai</t>
  </si>
  <si>
    <t>VII.6</t>
  </si>
  <si>
    <t>Vanduo su citrina</t>
  </si>
  <si>
    <t>IX.5</t>
  </si>
  <si>
    <t>*Vaisius ugdytiniams rekomenduojama pateikti atskiro maitinimo metu</t>
  </si>
  <si>
    <t>Bulvių morkų  ir žirnių troškinys (tausojantis) (augalinis)</t>
  </si>
  <si>
    <t>I.22</t>
  </si>
  <si>
    <t>Kefyras 2,5%</t>
  </si>
  <si>
    <t>IX.7</t>
  </si>
  <si>
    <t>Iš viso (dienos davinio):</t>
  </si>
  <si>
    <t>1 Sav. Antradienis</t>
  </si>
  <si>
    <t>Manų košė su cinamonu</t>
  </si>
  <si>
    <t>III.6</t>
  </si>
  <si>
    <t>XI.4</t>
  </si>
  <si>
    <t>Arbatžolių arbata (nesaldinta)</t>
  </si>
  <si>
    <t>II.2</t>
  </si>
  <si>
    <t>Rūgštynių sriuba su bulvėmis ir grietine</t>
  </si>
  <si>
    <t>Ruginė duona (viso grūdo)</t>
  </si>
  <si>
    <t>Virti jautenos kukuliukai (tausojantis)</t>
  </si>
  <si>
    <t>I.2</t>
  </si>
  <si>
    <t>VI.1</t>
  </si>
  <si>
    <t>Burokėlių salotos su konservuotais žirneliais</t>
  </si>
  <si>
    <t>VII.7</t>
  </si>
  <si>
    <t>Vanduo su apelsinu</t>
  </si>
  <si>
    <t>IX.6</t>
  </si>
  <si>
    <t>25/5/15</t>
  </si>
  <si>
    <t>Iš viso dienos davinio:</t>
  </si>
  <si>
    <t>IX.15</t>
  </si>
  <si>
    <t>1 Sav. Trečiadienis</t>
  </si>
  <si>
    <t>150</t>
  </si>
  <si>
    <t>200</t>
  </si>
  <si>
    <t>0</t>
  </si>
  <si>
    <t>Raugintų kopūstų sriuba su bulvėmis (augalinis) (tausojantis)</t>
  </si>
  <si>
    <t>II.3</t>
  </si>
  <si>
    <t>Virti kalakutienos kukuliai (tausojantis)</t>
  </si>
  <si>
    <t>I.3</t>
  </si>
  <si>
    <t>Vanduo su mėta</t>
  </si>
  <si>
    <t>IX.8</t>
  </si>
  <si>
    <t>Virti varškėčiai (tausojantis)</t>
  </si>
  <si>
    <t>IV.1</t>
  </si>
  <si>
    <t>X.5</t>
  </si>
  <si>
    <t>Pienas (pasterizuotas)</t>
  </si>
  <si>
    <t>IX.11</t>
  </si>
  <si>
    <t>Sūrio lazdelė</t>
  </si>
  <si>
    <t>XII.2</t>
  </si>
  <si>
    <t>20</t>
  </si>
  <si>
    <t>4,16</t>
  </si>
  <si>
    <t>0,07</t>
  </si>
  <si>
    <t>59</t>
  </si>
  <si>
    <t>Tiršta kukurūzų kruopų košė</t>
  </si>
  <si>
    <t>III.1</t>
  </si>
  <si>
    <t>0,04</t>
  </si>
  <si>
    <t>5</t>
  </si>
  <si>
    <t>Arbatžolių arbata su pienu (nesaldinta)</t>
  </si>
  <si>
    <t>2</t>
  </si>
  <si>
    <t>3,48</t>
  </si>
  <si>
    <t>40,76</t>
  </si>
  <si>
    <t>1,08</t>
  </si>
  <si>
    <t>0,42</t>
  </si>
  <si>
    <t>20,55</t>
  </si>
  <si>
    <t>82,5</t>
  </si>
  <si>
    <t>1 Sav. Ketvirtadienis</t>
  </si>
  <si>
    <t>Žirnių sriuba (augalinis) (tausojantis)</t>
  </si>
  <si>
    <t>II.4</t>
  </si>
  <si>
    <t>Kepta žuvis (tausojantis)</t>
  </si>
  <si>
    <t>I.4</t>
  </si>
  <si>
    <t>Virti grikiai (tausojantis) (augalinis)</t>
  </si>
  <si>
    <t>VI.7</t>
  </si>
  <si>
    <t>VI.6</t>
  </si>
  <si>
    <t>Vanduo</t>
  </si>
  <si>
    <t>IX.12</t>
  </si>
  <si>
    <t>Varškės apkepas (tausojantis)</t>
  </si>
  <si>
    <t>IV.2</t>
  </si>
  <si>
    <t>Ruginė duona (viso grūdo) su avokado užtepėle ir pomidoru</t>
  </si>
  <si>
    <t>XI.14</t>
  </si>
  <si>
    <t>25/15/20</t>
  </si>
  <si>
    <t>2,31</t>
  </si>
  <si>
    <t>3,72</t>
  </si>
  <si>
    <t>14,22</t>
  </si>
  <si>
    <t>93,28</t>
  </si>
  <si>
    <t>IX.13</t>
  </si>
  <si>
    <t>100</t>
  </si>
  <si>
    <t>Agurkinė sriuba su perlinėmis kruopomis (augalinis) (tausojantis)</t>
  </si>
  <si>
    <t>II.5</t>
  </si>
  <si>
    <t>Duona, viso grūdo, bemielė</t>
  </si>
  <si>
    <t>XI.15</t>
  </si>
  <si>
    <t>I.13</t>
  </si>
  <si>
    <t>2 Sav. Pirmadienis</t>
  </si>
  <si>
    <t>III.7</t>
  </si>
  <si>
    <t>Duoniukai</t>
  </si>
  <si>
    <t>XI.7</t>
  </si>
  <si>
    <t>15</t>
  </si>
  <si>
    <t>0,36</t>
  </si>
  <si>
    <t>12,03</t>
  </si>
  <si>
    <t>55,35</t>
  </si>
  <si>
    <t>Kmynų arbata (nesaldinta)</t>
  </si>
  <si>
    <t>IX.3</t>
  </si>
  <si>
    <t>Barščiai su bulvėmis ir grietine</t>
  </si>
  <si>
    <t>II.6</t>
  </si>
  <si>
    <t>I.15</t>
  </si>
  <si>
    <t>50/30</t>
  </si>
  <si>
    <t>Virtos bulvės (tausojantis) (augalinis)</t>
  </si>
  <si>
    <t xml:space="preserve">Varškės apkepas (tausojantis) </t>
  </si>
  <si>
    <t>Uogų padažas</t>
  </si>
  <si>
    <t>X.1</t>
  </si>
  <si>
    <t>Nesaldinta arbata (žolelių/arbatžolių)</t>
  </si>
  <si>
    <t>2 Sav. Antradienis</t>
  </si>
  <si>
    <t>III.8</t>
  </si>
  <si>
    <t>10</t>
  </si>
  <si>
    <t>0,84</t>
  </si>
  <si>
    <t>1,26</t>
  </si>
  <si>
    <t>0,24</t>
  </si>
  <si>
    <t>8,02</t>
  </si>
  <si>
    <t>36,9</t>
  </si>
  <si>
    <t>I.34</t>
  </si>
  <si>
    <t>50/50</t>
  </si>
  <si>
    <t>XII.</t>
  </si>
  <si>
    <t>Grikių kruopų košė</t>
  </si>
  <si>
    <t>III.5</t>
  </si>
  <si>
    <t>2,52</t>
  </si>
  <si>
    <t>28,07</t>
  </si>
  <si>
    <t>155,84</t>
  </si>
  <si>
    <t>1,48</t>
  </si>
  <si>
    <t>4,33</t>
  </si>
  <si>
    <t>14,01</t>
  </si>
  <si>
    <t>97,05</t>
  </si>
  <si>
    <t>2 Sav. Trečiadienis</t>
  </si>
  <si>
    <t>Keptas orkaitėje žuvies paplotėlis (tausojantis)</t>
  </si>
  <si>
    <t>I.11</t>
  </si>
  <si>
    <t>VI.13</t>
  </si>
  <si>
    <t>VII.8</t>
  </si>
  <si>
    <t>2 Sav. Ketvirtadienis</t>
  </si>
  <si>
    <t>VIII.2</t>
  </si>
  <si>
    <t>30</t>
  </si>
  <si>
    <t>0,06</t>
  </si>
  <si>
    <t>0,46</t>
  </si>
  <si>
    <t>0,69</t>
  </si>
  <si>
    <t>2,2</t>
  </si>
  <si>
    <t>3,3</t>
  </si>
  <si>
    <t>Nesaldinta arbata (džiovintos žolelės/arbatžolės)</t>
  </si>
  <si>
    <t>Keptas kiaulienos maltinukas (tausojantis)</t>
  </si>
  <si>
    <t>I.14</t>
  </si>
  <si>
    <t>Pieniška makaronų sriuba</t>
  </si>
  <si>
    <t>II.16</t>
  </si>
  <si>
    <t>Šviesi duona (viso grūdo) su sviestu ir fermentiniu sūriu</t>
  </si>
  <si>
    <t>XI.2</t>
  </si>
  <si>
    <t>25/5/13</t>
  </si>
  <si>
    <t>4,75</t>
  </si>
  <si>
    <t>7,71</t>
  </si>
  <si>
    <t>13,77</t>
  </si>
  <si>
    <t>139,67</t>
  </si>
  <si>
    <t>1,44</t>
  </si>
  <si>
    <t>0,56</t>
  </si>
  <si>
    <t>27,4</t>
  </si>
  <si>
    <t>110</t>
  </si>
  <si>
    <t>2 Sav. Penktadienis</t>
  </si>
  <si>
    <t>II.12</t>
  </si>
  <si>
    <t>I.24</t>
  </si>
  <si>
    <t>50/37,5</t>
  </si>
  <si>
    <t>Morkų - varškės apkepas (tausojantis)</t>
  </si>
  <si>
    <t>IV.6</t>
  </si>
  <si>
    <t>0,6</t>
  </si>
  <si>
    <t>Nesaldinta arbata (žolelės/arbatžolės)</t>
  </si>
  <si>
    <t>3 Sav. Pirmadienis</t>
  </si>
  <si>
    <t>80</t>
  </si>
  <si>
    <t>Bulvių sriuba su mėsos kukulaičiais (tausojantis)</t>
  </si>
  <si>
    <t>II.9</t>
  </si>
  <si>
    <t>100/20</t>
  </si>
  <si>
    <t>I.23</t>
  </si>
  <si>
    <t>Kiauliena su troškintais kopūstais (kiaulienos kumpinė ir rauginti kopūstai)</t>
  </si>
  <si>
    <t xml:space="preserve"> Vanduo</t>
  </si>
  <si>
    <t>Varškės ir ryžių apkepas (tausojantis)</t>
  </si>
  <si>
    <t>IV.4</t>
  </si>
  <si>
    <t>25</t>
  </si>
  <si>
    <t>0,25</t>
  </si>
  <si>
    <t>5,94</t>
  </si>
  <si>
    <t>19,17</t>
  </si>
  <si>
    <t>Jogurtas nesaldintas (natūralus)</t>
  </si>
  <si>
    <t>0,3</t>
  </si>
  <si>
    <t>0,4</t>
  </si>
  <si>
    <t>9</t>
  </si>
  <si>
    <t>0,57</t>
  </si>
  <si>
    <t>0,22</t>
  </si>
  <si>
    <t>10,96</t>
  </si>
  <si>
    <t>44</t>
  </si>
  <si>
    <t>3 Sav. Antradienis</t>
  </si>
  <si>
    <t>Perlinių kruopų košė</t>
  </si>
  <si>
    <t>III.9</t>
  </si>
  <si>
    <t>Pupelių sriuba (tausojantis) (augalinis)</t>
  </si>
  <si>
    <t>II.10</t>
  </si>
  <si>
    <t xml:space="preserve">Vanduo su apelsinu </t>
  </si>
  <si>
    <t>XII.11</t>
  </si>
  <si>
    <t>3 Sav. Trečiadienis</t>
  </si>
  <si>
    <t>Mažylių balandėliai su kiauliena (tausojantis)</t>
  </si>
  <si>
    <t>I.7</t>
  </si>
  <si>
    <t>Pekino kopūstų ir agurkų salotos</t>
  </si>
  <si>
    <t>VII.19</t>
  </si>
  <si>
    <t>Virti makaronai su troškintos mėsos ir grietinės padažu (tausojantis)</t>
  </si>
  <si>
    <t>V.4</t>
  </si>
  <si>
    <t>105/45</t>
  </si>
  <si>
    <t>60</t>
  </si>
  <si>
    <t>3 Sav. Ketvirtadienis</t>
  </si>
  <si>
    <t xml:space="preserve">Konservuoti kukurūzai arba konservuoti žirneliai </t>
  </si>
  <si>
    <t>VII.15</t>
  </si>
  <si>
    <t xml:space="preserve">Šviežias agurkas </t>
  </si>
  <si>
    <t>0,78</t>
  </si>
  <si>
    <t>0,08</t>
  </si>
  <si>
    <t>3,78</t>
  </si>
  <si>
    <t>16,7</t>
  </si>
  <si>
    <t>4,46</t>
  </si>
  <si>
    <t xml:space="preserve">Žirnių -  perlinių kruopų sriuba (tausojantis) (augalinis) </t>
  </si>
  <si>
    <t>II.13</t>
  </si>
  <si>
    <t>Kalakutienos – ryžių  plovas (tausojantis)</t>
  </si>
  <si>
    <t>I.9</t>
  </si>
  <si>
    <t>40/105</t>
  </si>
  <si>
    <t>3 Sav. Penktadienis</t>
  </si>
  <si>
    <t xml:space="preserve">Grikių kruopų košė </t>
  </si>
  <si>
    <t>Šviesi duona (viso grūdo) su sviestu ir varškės sūriu</t>
  </si>
  <si>
    <t>XI.3</t>
  </si>
  <si>
    <t>3,98</t>
  </si>
  <si>
    <t>6,02</t>
  </si>
  <si>
    <t>14,06</t>
  </si>
  <si>
    <t>122,64</t>
  </si>
  <si>
    <t xml:space="preserve">Lęšių sriuba (augalinis) (tausojantis) </t>
  </si>
  <si>
    <t>II.21</t>
  </si>
  <si>
    <t xml:space="preserve">Duona, viso grūdo, bemielė </t>
  </si>
  <si>
    <t>100/4</t>
  </si>
  <si>
    <t>Barščiai su pupelėmis ir grietine (tausojantis)</t>
  </si>
  <si>
    <t>Burokėlių salotos</t>
  </si>
  <si>
    <t>Virtas kiaušinis (tausojantis)</t>
  </si>
  <si>
    <t>Pieniška miltinių kukulaičių sriuba</t>
  </si>
  <si>
    <t>II.17</t>
  </si>
  <si>
    <t>Razinos (tamsios)</t>
  </si>
  <si>
    <t>XII.4</t>
  </si>
  <si>
    <t xml:space="preserve">Omletas </t>
  </si>
  <si>
    <t>VIII.1</t>
  </si>
  <si>
    <t>Vištienos kukulis (tausojantis)</t>
  </si>
  <si>
    <t>Avižinių kruopų košė su cinamonu ir sviestu (tausojantis)</t>
  </si>
  <si>
    <t>II.19</t>
  </si>
  <si>
    <t xml:space="preserve">Sriuba su kiaulienos gabaliukais ir brokoliais (tausojantis) </t>
  </si>
  <si>
    <t>II.14</t>
  </si>
  <si>
    <t>1,8</t>
  </si>
  <si>
    <t>Rauginti agurkai</t>
  </si>
  <si>
    <t>VII.3</t>
  </si>
  <si>
    <t>0,39</t>
  </si>
  <si>
    <t>5,7</t>
  </si>
  <si>
    <t xml:space="preserve">Mieliniai blynai </t>
  </si>
  <si>
    <t>V.2</t>
  </si>
  <si>
    <t xml:space="preserve">Omletas su sūriu </t>
  </si>
  <si>
    <t>VIII.4</t>
  </si>
  <si>
    <t>88</t>
  </si>
  <si>
    <t>13,47</t>
  </si>
  <si>
    <t>4,8</t>
  </si>
  <si>
    <t>187,91</t>
  </si>
  <si>
    <t>Avižinių dribsnių blyneliai su obuoliais</t>
  </si>
  <si>
    <t>V.3</t>
  </si>
  <si>
    <t>7,02</t>
  </si>
  <si>
    <t>94,2</t>
  </si>
  <si>
    <t>Traputis</t>
  </si>
  <si>
    <t>8,2</t>
  </si>
  <si>
    <t>Trinta daržovių sriuba (tausojantis)</t>
  </si>
  <si>
    <t>II.11</t>
  </si>
  <si>
    <t xml:space="preserve">Keptas vištienos maltinukas (tausojantis) </t>
  </si>
  <si>
    <t>I.5</t>
  </si>
  <si>
    <t>VII.12</t>
  </si>
  <si>
    <t>2,64</t>
  </si>
  <si>
    <t>*Sultys natūralios (vaisių)</t>
  </si>
  <si>
    <t>*Sultys natūralios (daržovių)</t>
  </si>
  <si>
    <t>Virti makaronai su fermentiniu sūriu (tausojantis)</t>
  </si>
  <si>
    <t>V.5</t>
  </si>
  <si>
    <t>150/20</t>
  </si>
  <si>
    <t>8,75</t>
  </si>
  <si>
    <t>38,4</t>
  </si>
  <si>
    <t>278,3</t>
  </si>
  <si>
    <t xml:space="preserve">Sklindžiai su obuoliais ir bananais (tausojantis) </t>
  </si>
  <si>
    <t>V.14</t>
  </si>
  <si>
    <t>Ruginė duona (viso grūdo) su sviestu (82%) ir pomidoru</t>
  </si>
  <si>
    <t>XI.17</t>
  </si>
  <si>
    <t>25/5/20</t>
  </si>
  <si>
    <t>Ruginė duona (viso grūdo) su sviestu ir šviežiu  agurku</t>
  </si>
  <si>
    <t>XI.21</t>
  </si>
  <si>
    <t>12,51</t>
  </si>
  <si>
    <t>95,05</t>
  </si>
  <si>
    <t xml:space="preserve">Vaikų ugdymo įstaigų, vaikų socialinės
globos įstaigų ir vaikų poilsio stovyklų 
valgiaraščių derinimo tvarkos aprašo 
2 priedas
</t>
  </si>
  <si>
    <t>15 DIENŲ VALGIARAŠTIS</t>
  </si>
  <si>
    <t xml:space="preserve">Šilutės rajono savivaldybės
 visuomenės sveikatos biuras
</t>
  </si>
  <si>
    <t>Įstaigos darbo laikas</t>
  </si>
  <si>
    <t>7:00 - 17:30</t>
  </si>
  <si>
    <t>*Vaisius (pagal sezoniškumą)</t>
  </si>
  <si>
    <t xml:space="preserve">Uogos pagal sezoniškumą </t>
  </si>
  <si>
    <t>XII.17</t>
  </si>
  <si>
    <t>1,95</t>
  </si>
  <si>
    <t>3,25</t>
  </si>
  <si>
    <t>___1-3____</t>
  </si>
  <si>
    <t>(nurodyti vaikų amžiaus grupę)</t>
  </si>
  <si>
    <t>Šilutės lopšelio – darželio „Žibutė“,
Cintjoniškių g. 3, Šilutė LT – 99128;</t>
  </si>
  <si>
    <t>Pusryčiai 8:15-8:25 val.</t>
  </si>
  <si>
    <t>Pietūs 11:45-12:00 val.</t>
  </si>
  <si>
    <t>Vakarienė 15:20-15:35 val.</t>
  </si>
  <si>
    <t>1 Sav. Penktadienis</t>
  </si>
  <si>
    <t>Bulvių sriuba su miežinėmis kruopomis (augalinis) (tausojantis)</t>
  </si>
  <si>
    <t>Mėsos troškinys su pupelėmis arba lęšiais (jautiena ir lęšiai) (tausojantis)</t>
  </si>
  <si>
    <t>Kakava su pienu</t>
  </si>
  <si>
    <t>IX.4</t>
  </si>
  <si>
    <t>8,83</t>
  </si>
  <si>
    <t>66,01</t>
  </si>
  <si>
    <t>Šviesi duona (viso grūdo) su sviestu ir pomidoru</t>
  </si>
  <si>
    <t>XI.5</t>
  </si>
  <si>
    <t>1,52</t>
  </si>
  <si>
    <t>4,36</t>
  </si>
  <si>
    <t>14,2</t>
  </si>
  <si>
    <t>97,5</t>
  </si>
  <si>
    <t>4,47</t>
  </si>
  <si>
    <t>12,93</t>
  </si>
  <si>
    <t>96,38</t>
  </si>
  <si>
    <t>Kopūstų salotos su agurkais ir pomidorais</t>
  </si>
  <si>
    <t>VII.23</t>
  </si>
  <si>
    <t>Pomidorų salotos su svogūnais ir jogurtu</t>
  </si>
  <si>
    <t>VII.2</t>
  </si>
  <si>
    <t>0,15</t>
  </si>
  <si>
    <t>1,53</t>
  </si>
  <si>
    <t>8,42</t>
  </si>
  <si>
    <t>Žirnių -  perlinių kruopų sriuba (tausojantis) (augalinis)</t>
  </si>
  <si>
    <t xml:space="preserve">Kakava su pienu </t>
  </si>
  <si>
    <t>1,89</t>
  </si>
  <si>
    <t>28,37</t>
  </si>
  <si>
    <t>143,5</t>
  </si>
  <si>
    <t>Pomidorų ir agurkų salotos su alyvuogių aliejumi</t>
  </si>
  <si>
    <t xml:space="preserve">Virtos bulvės (tausojantis) (augalinis) </t>
  </si>
  <si>
    <t>VII.30</t>
  </si>
  <si>
    <t>Tarkuotos morkos su alyvuogių aliejumi</t>
  </si>
  <si>
    <t>0,8</t>
  </si>
  <si>
    <t>12</t>
  </si>
  <si>
    <t>0,1</t>
  </si>
  <si>
    <t>2,44</t>
  </si>
  <si>
    <t>7,67</t>
  </si>
  <si>
    <t>1,2</t>
  </si>
  <si>
    <t>18</t>
  </si>
  <si>
    <t>120</t>
  </si>
  <si>
    <t>0,86</t>
  </si>
  <si>
    <t>0,33</t>
  </si>
  <si>
    <t>16,44</t>
  </si>
  <si>
    <t>66</t>
  </si>
  <si>
    <t>0,72</t>
  </si>
  <si>
    <t>0,28</t>
  </si>
  <si>
    <t>13,7</t>
  </si>
  <si>
    <t>55</t>
  </si>
  <si>
    <t>5,63</t>
  </si>
  <si>
    <t>4,92</t>
  </si>
  <si>
    <t>VII.22</t>
  </si>
  <si>
    <t>Kopūstų salotos su svogūnais</t>
  </si>
  <si>
    <t>Raugintų kopūstų salotos su alyvuogių aliejumi</t>
  </si>
  <si>
    <t>VII.11</t>
  </si>
  <si>
    <t>Daržovių troškinys (moliūgai, brokolis, paprika, morkos, svogūnai) su lęšiais (augalinis) (tausojantis)</t>
  </si>
  <si>
    <t>Šviesi duona (viso grūdo) su sviestu ir šviežiu agurku</t>
  </si>
  <si>
    <t>Burokėlių salotos su svogūnais</t>
  </si>
  <si>
    <t>Kopūstų salotos su morkomis ir  svogūnais</t>
  </si>
  <si>
    <t>Morkų-obuolių salotos</t>
  </si>
  <si>
    <t>VII.9</t>
  </si>
  <si>
    <t>Ruginė duona (viso grūdo) su sviestu ir virta dešra</t>
  </si>
  <si>
    <t>XI.32</t>
  </si>
  <si>
    <t>3,74</t>
  </si>
  <si>
    <t>8,81</t>
  </si>
  <si>
    <t>12,25</t>
  </si>
  <si>
    <t>141,1</t>
  </si>
  <si>
    <t>Kiaulienos guliašas (tausojantis) (su morkomis ir svogūnais)</t>
  </si>
  <si>
    <t>3,66</t>
  </si>
  <si>
    <t>11,51</t>
  </si>
  <si>
    <t>Bulvių košė be pieno produktų, su brokoliais, žirneliais ir porais (augalinis) (tausojantis)</t>
  </si>
  <si>
    <t>Troškinti ryžiai su ciberžole (tausojantis) (augalinis)</t>
  </si>
  <si>
    <t>Keptos bulvės (tausojantis) (augalinis)</t>
  </si>
  <si>
    <t>VI.20</t>
  </si>
  <si>
    <t>Burokėlių salotos su obuoliais ir alyvuogių aliejumi</t>
  </si>
  <si>
    <t>VII.16</t>
  </si>
  <si>
    <t>Virti makaronai (augalinis) (tausojantis)</t>
  </si>
  <si>
    <t>VI.15</t>
  </si>
  <si>
    <t>Pekino kopūstų salotos su pomidoru ir alyvuogių aliejumi</t>
  </si>
  <si>
    <t>VII.33</t>
  </si>
  <si>
    <t>I.28</t>
  </si>
  <si>
    <t>Bulvių plokštainis su paukštiena ir jogurt. grietinės padažu</t>
  </si>
  <si>
    <t>1,88</t>
  </si>
  <si>
    <t>6,25</t>
  </si>
  <si>
    <t>Bulvių košė (tausojantis)</t>
  </si>
  <si>
    <t>VI.2</t>
  </si>
  <si>
    <t>Žuvies maltinis (tausojantis)</t>
  </si>
  <si>
    <t>I.27</t>
  </si>
  <si>
    <t>100 (75/25) /30</t>
  </si>
  <si>
    <t>Morkų lazdelės</t>
  </si>
  <si>
    <t>VII.34</t>
  </si>
  <si>
    <t>29,64</t>
  </si>
  <si>
    <t>183,3</t>
  </si>
  <si>
    <t>Ridikėliai</t>
  </si>
  <si>
    <t>VII.26</t>
  </si>
  <si>
    <t>Grietinės padažas</t>
  </si>
  <si>
    <t>X.9</t>
  </si>
  <si>
    <t>10,03</t>
  </si>
  <si>
    <t>127,93</t>
  </si>
  <si>
    <t>Miežinių kruopų košė su sviestu</t>
  </si>
  <si>
    <t>3,7</t>
  </si>
  <si>
    <t>32,65</t>
  </si>
  <si>
    <t>180,92</t>
  </si>
  <si>
    <t>29,6</t>
  </si>
  <si>
    <t>185,96</t>
  </si>
  <si>
    <t>Grietinė</t>
  </si>
  <si>
    <t>X.3</t>
  </si>
  <si>
    <t>3,76</t>
  </si>
  <si>
    <t>29,17</t>
  </si>
  <si>
    <t>171,99</t>
  </si>
  <si>
    <t>Pomidorinė sriuba (su bulvėmis ir cukinija) (tausojantis) (augalinis)</t>
  </si>
  <si>
    <t xml:space="preserve">PATVIRTINTA
Šilutės rajono savivaldybės
Visuomenės sveikatos biuro
direktoriaus 2021 m. balandžio 21 d.
Įsakymu Nr. V-14
</t>
  </si>
  <si>
    <t>PATVIRTINTA
Šilutės rajono savivaldybės
Visuomenės sveikatos biuro
direktoriaus 2021 m. balandžio 21 d.
Įsakymu Nr. V-14</t>
  </si>
  <si>
    <t>PATVIRTINTA
Šilutės rajono savivaldybės                                 Visuomenės sveikatos biuro                                                                          direktoriaus 2021 m. balandžio 21 d.
Įsakymu Nr. V-14</t>
  </si>
  <si>
    <t>PATVIRTINTA
Šilutės rajono savivaldybės                                 Visuomenės sveikatos biuro                                                                      direktoriaus 2021 m. balandžio 21 d.
Įsakymu Nr. V-14</t>
  </si>
  <si>
    <t>PATVIRTINTA
Šilutės rajono savivaldybės                                 Visuomenės sveikatos biuro                                direktoriaus 2021 m. balandžio 21 d.
Įsakymu Nr. V-14</t>
  </si>
  <si>
    <t>PATVIRTINTA
Šilutės rajono savivaldybės                                 Visuomenės sveikatos biuro                                                              direktoriaus 2021 m. balandžio 21 d.
Įsakymu Nr. V-14</t>
  </si>
  <si>
    <t>PATVIRTINTA
Šilutės rajono savivaldybės                                 Visuomenės sveikatos biuro                                                                   direktoriaus 2021 m. balandžio 21 d.
Įsakymu Nr. V-14</t>
  </si>
  <si>
    <t xml:space="preserve">PATVIRTINTA
Šilutės rajono savivaldybės                                 Visuomenės sveikatos biuro                                direktoriaus 2021 m. balandžio 21 d.
Įsakymu Nr. V-14   </t>
  </si>
  <si>
    <t>PATVIRTINTA
Šilutės rajono savivaldybės                                 Visuomenės sveikatos biuro                                                                direktoriaus 2021 m. balandžio 21 d.
Įsakymu Nr. V-14</t>
  </si>
  <si>
    <t>PATVIRTINTA
Šilutės rajono savivaldybės                                 Visuomenės sveikatos biuro                                                     direktoriaus 2021 m. balandžio 21 d.
Įsakymu Nr. V-14</t>
  </si>
  <si>
    <t xml:space="preserve">PATVIRTINTA
Šilutės rajono savivaldybės                                 Visuomenės sveikatos biuro                                direktoriaus 2021 m. balandžio 21 d.
Įsakymu Nr. V-14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</si>
</sst>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9" fontId="1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13" xfId="0" applyBorder="1"/>
    <xf numFmtId="0" fontId="0" fillId="0" borderId="0" xfId="0" applyBorder="1"/>
    <xf numFmtId="0" fontId="2" fillId="0" borderId="13" xfId="0" applyFont="1" applyBorder="1" applyAlignment="1"/>
    <xf numFmtId="0" fontId="6" fillId="0" borderId="0" xfId="0" applyFont="1" applyBorder="1" applyAlignment="1"/>
    <xf numFmtId="0" fontId="6" fillId="0" borderId="13" xfId="0" applyFont="1" applyBorder="1" applyAlignment="1"/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49" fontId="1" fillId="0" borderId="8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49" fontId="1" fillId="0" borderId="8" xfId="1" applyNumberFormat="1" applyFont="1" applyBorder="1" applyAlignment="1">
      <alignment horizontal="center" vertical="center"/>
    </xf>
    <xf numFmtId="43" fontId="1" fillId="0" borderId="10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0" borderId="8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1" fillId="0" borderId="10" xfId="0" applyNumberFormat="1" applyFont="1" applyBorder="1" applyAlignment="1">
      <alignment horizontal="center"/>
    </xf>
    <xf numFmtId="0" fontId="0" fillId="0" borderId="4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07"/>
  <sheetViews>
    <sheetView tabSelected="1" zoomScale="80" zoomScaleNormal="80" workbookViewId="0">
      <selection activeCell="P869" sqref="P869"/>
    </sheetView>
  </sheetViews>
  <sheetFormatPr defaultRowHeight="15" x14ac:dyDescent="0.25"/>
  <cols>
    <col min="10" max="10" width="10.5703125" bestFit="1" customWidth="1"/>
    <col min="11" max="12" width="10.140625" bestFit="1" customWidth="1"/>
    <col min="13" max="13" width="10.5703125" bestFit="1" customWidth="1"/>
    <col min="14" max="14" width="10.7109375" bestFit="1" customWidth="1"/>
    <col min="15" max="15" width="11.140625" bestFit="1" customWidth="1"/>
    <col min="16" max="16" width="12.42578125" bestFit="1" customWidth="1"/>
    <col min="17" max="17" width="12.5703125" bestFit="1" customWidth="1"/>
  </cols>
  <sheetData>
    <row r="2" spans="7:20" ht="15" customHeight="1" x14ac:dyDescent="0.25">
      <c r="Q2" s="71" t="s">
        <v>306</v>
      </c>
      <c r="R2" s="71"/>
      <c r="S2" s="71"/>
      <c r="T2" s="71"/>
    </row>
    <row r="3" spans="7:20" ht="15" customHeight="1" x14ac:dyDescent="0.25">
      <c r="Q3" s="71"/>
      <c r="R3" s="71"/>
      <c r="S3" s="71"/>
      <c r="T3" s="71"/>
    </row>
    <row r="4" spans="7:20" ht="15" customHeight="1" x14ac:dyDescent="0.25">
      <c r="Q4" s="71"/>
      <c r="R4" s="71"/>
      <c r="S4" s="71"/>
      <c r="T4" s="71"/>
    </row>
    <row r="5" spans="7:20" ht="15" customHeight="1" x14ac:dyDescent="0.25">
      <c r="Q5" s="71"/>
      <c r="R5" s="71"/>
      <c r="S5" s="71"/>
      <c r="T5" s="71"/>
    </row>
    <row r="6" spans="7:20" x14ac:dyDescent="0.25">
      <c r="Q6" s="71"/>
      <c r="R6" s="71"/>
      <c r="S6" s="71"/>
      <c r="T6" s="71"/>
    </row>
    <row r="7" spans="7:20" ht="15.75" x14ac:dyDescent="0.25">
      <c r="N7" s="16"/>
      <c r="O7" s="16"/>
      <c r="P7" s="16"/>
      <c r="Q7" s="16"/>
    </row>
    <row r="8" spans="7:20" ht="15.75" x14ac:dyDescent="0.25">
      <c r="N8" s="16"/>
      <c r="O8" s="16"/>
      <c r="P8" s="16"/>
      <c r="Q8" s="16"/>
    </row>
    <row r="9" spans="7:20" ht="15.75" x14ac:dyDescent="0.25">
      <c r="N9" s="16"/>
      <c r="O9" s="16"/>
      <c r="P9" s="16"/>
      <c r="Q9" s="16"/>
    </row>
    <row r="10" spans="7:20" ht="15.75" x14ac:dyDescent="0.25">
      <c r="N10" s="16"/>
      <c r="O10" s="16"/>
      <c r="P10" s="16"/>
      <c r="Q10" s="16"/>
    </row>
    <row r="11" spans="7:20" ht="15.75" x14ac:dyDescent="0.25">
      <c r="G11" s="168" t="s">
        <v>318</v>
      </c>
      <c r="H11" s="169"/>
      <c r="I11" s="169"/>
      <c r="J11" s="169"/>
      <c r="K11" s="169"/>
      <c r="L11" s="169"/>
      <c r="M11" s="169"/>
      <c r="N11" s="16"/>
      <c r="O11" s="16"/>
      <c r="P11" s="16"/>
      <c r="Q11" s="16"/>
    </row>
    <row r="12" spans="7:20" ht="15.75" x14ac:dyDescent="0.25">
      <c r="G12" s="169"/>
      <c r="H12" s="169"/>
      <c r="I12" s="169"/>
      <c r="J12" s="169"/>
      <c r="K12" s="169"/>
      <c r="L12" s="169"/>
      <c r="M12" s="169"/>
      <c r="N12" s="16"/>
    </row>
    <row r="13" spans="7:20" ht="15" customHeight="1" x14ac:dyDescent="0.25">
      <c r="G13" s="169"/>
      <c r="H13" s="169"/>
      <c r="I13" s="169"/>
      <c r="J13" s="169"/>
      <c r="K13" s="169"/>
      <c r="L13" s="169"/>
      <c r="M13" s="169"/>
    </row>
    <row r="14" spans="7:20" ht="15" customHeight="1" x14ac:dyDescent="0.25">
      <c r="H14" s="24"/>
      <c r="I14" s="24"/>
      <c r="J14" s="24"/>
      <c r="K14" s="24"/>
    </row>
    <row r="15" spans="7:20" ht="15" customHeight="1" x14ac:dyDescent="0.25">
      <c r="H15" s="24"/>
      <c r="I15" s="24"/>
      <c r="J15" s="24"/>
      <c r="K15" s="24"/>
    </row>
    <row r="16" spans="7:20" ht="15" customHeight="1" x14ac:dyDescent="0.25">
      <c r="H16" s="21"/>
      <c r="I16" s="21"/>
      <c r="J16" s="21"/>
      <c r="K16" s="21"/>
    </row>
    <row r="17" spans="8:13" ht="15" customHeight="1" x14ac:dyDescent="0.25">
      <c r="H17" s="21"/>
      <c r="I17" s="21"/>
      <c r="J17" s="21"/>
      <c r="K17" s="21"/>
    </row>
    <row r="18" spans="8:13" ht="15" customHeight="1" x14ac:dyDescent="0.25">
      <c r="H18" s="21"/>
      <c r="I18" s="21"/>
      <c r="J18" s="21"/>
      <c r="K18" s="21"/>
    </row>
    <row r="19" spans="8:13" ht="15" customHeight="1" x14ac:dyDescent="0.25">
      <c r="H19" s="21"/>
      <c r="I19" s="21"/>
      <c r="J19" s="21"/>
      <c r="K19" s="21"/>
    </row>
    <row r="20" spans="8:13" ht="15" customHeight="1" x14ac:dyDescent="0.25">
      <c r="H20" s="21"/>
      <c r="I20" s="21"/>
      <c r="J20" s="21"/>
      <c r="K20" s="21"/>
    </row>
    <row r="21" spans="8:13" ht="15" customHeight="1" x14ac:dyDescent="0.25">
      <c r="H21" s="21"/>
      <c r="I21" s="21"/>
      <c r="J21" s="21"/>
      <c r="K21" s="21"/>
    </row>
    <row r="22" spans="8:13" ht="15" customHeight="1" x14ac:dyDescent="0.25">
      <c r="H22" s="21"/>
      <c r="I22" s="21"/>
      <c r="J22" s="21"/>
      <c r="K22" s="21"/>
    </row>
    <row r="23" spans="8:13" ht="15" customHeight="1" x14ac:dyDescent="0.25">
      <c r="H23" s="21"/>
      <c r="I23" s="21"/>
      <c r="J23" s="21"/>
      <c r="K23" s="21"/>
    </row>
    <row r="24" spans="8:13" ht="15" customHeight="1" x14ac:dyDescent="0.25">
      <c r="H24" s="21"/>
      <c r="I24" s="21"/>
      <c r="J24" s="21"/>
      <c r="K24" s="21"/>
    </row>
    <row r="25" spans="8:13" ht="15" customHeight="1" x14ac:dyDescent="0.25">
      <c r="H25" s="21"/>
      <c r="I25" s="21"/>
      <c r="J25" s="21"/>
      <c r="K25" s="21"/>
    </row>
    <row r="26" spans="8:13" ht="15" customHeight="1" x14ac:dyDescent="0.25"/>
    <row r="27" spans="8:13" ht="15.75" x14ac:dyDescent="0.25">
      <c r="H27" s="133" t="s">
        <v>307</v>
      </c>
      <c r="I27" s="133"/>
      <c r="J27" s="133"/>
      <c r="K27" s="133"/>
      <c r="L27" s="133"/>
      <c r="M27" s="133"/>
    </row>
    <row r="28" spans="8:13" ht="15.75" x14ac:dyDescent="0.25">
      <c r="H28" s="17"/>
      <c r="I28" s="17"/>
      <c r="J28" s="17"/>
      <c r="K28" s="17"/>
    </row>
    <row r="29" spans="8:13" ht="15.75" x14ac:dyDescent="0.25">
      <c r="H29" s="17"/>
      <c r="I29" s="17"/>
      <c r="J29" s="17"/>
      <c r="K29" s="17"/>
    </row>
    <row r="30" spans="8:13" ht="15.75" x14ac:dyDescent="0.25">
      <c r="H30" s="17"/>
    </row>
    <row r="32" spans="8:13" ht="18.75" x14ac:dyDescent="0.3">
      <c r="I32" s="170" t="s">
        <v>316</v>
      </c>
      <c r="J32" s="170"/>
      <c r="K32" s="170"/>
      <c r="L32" s="170"/>
    </row>
    <row r="33" spans="6:12" ht="15.75" x14ac:dyDescent="0.25">
      <c r="H33" s="17"/>
      <c r="I33" s="171" t="s">
        <v>317</v>
      </c>
      <c r="J33" s="171"/>
      <c r="K33" s="171"/>
      <c r="L33" s="171"/>
    </row>
    <row r="34" spans="6:12" ht="15.75" x14ac:dyDescent="0.25">
      <c r="H34" s="13"/>
    </row>
    <row r="35" spans="6:12" ht="15.75" customHeight="1" x14ac:dyDescent="0.25"/>
    <row r="37" spans="6:12" ht="15.75" x14ac:dyDescent="0.25">
      <c r="F37" s="14"/>
      <c r="G37" s="14"/>
      <c r="H37" s="14"/>
      <c r="I37" s="14"/>
      <c r="J37" s="14"/>
      <c r="K37" s="14"/>
    </row>
    <row r="38" spans="6:12" ht="15.75" x14ac:dyDescent="0.25">
      <c r="F38" s="14"/>
      <c r="G38" s="14"/>
      <c r="H38" s="14"/>
      <c r="I38" s="14"/>
      <c r="J38" s="14"/>
      <c r="K38" s="14"/>
    </row>
    <row r="39" spans="6:12" ht="15.75" x14ac:dyDescent="0.25">
      <c r="F39" s="14"/>
      <c r="G39" s="14"/>
      <c r="H39" s="14"/>
      <c r="I39" s="14"/>
      <c r="J39" s="14"/>
      <c r="K39" s="14"/>
    </row>
    <row r="40" spans="6:12" ht="15.75" x14ac:dyDescent="0.25">
      <c r="F40" s="14"/>
      <c r="G40" s="14"/>
      <c r="H40" s="14"/>
      <c r="I40" s="14"/>
      <c r="J40" s="14"/>
      <c r="K40" s="14"/>
    </row>
    <row r="41" spans="6:12" ht="15.75" x14ac:dyDescent="0.25">
      <c r="F41" s="14"/>
      <c r="G41" s="14"/>
      <c r="H41" s="14"/>
      <c r="I41" s="14"/>
      <c r="J41" s="14"/>
      <c r="K41" s="14"/>
    </row>
    <row r="42" spans="6:12" ht="15.75" x14ac:dyDescent="0.25">
      <c r="F42" s="14"/>
      <c r="G42" s="14"/>
      <c r="H42" s="14"/>
      <c r="J42" s="14"/>
      <c r="K42" s="14"/>
    </row>
    <row r="43" spans="6:12" ht="15.75" x14ac:dyDescent="0.25">
      <c r="F43" s="14"/>
      <c r="G43" s="14"/>
      <c r="H43" s="14"/>
      <c r="J43" s="14"/>
      <c r="K43" s="14"/>
    </row>
    <row r="44" spans="6:12" ht="15.75" x14ac:dyDescent="0.25">
      <c r="F44" s="14"/>
      <c r="G44" s="14"/>
      <c r="H44" s="14"/>
      <c r="I44" s="14"/>
      <c r="J44" s="14"/>
      <c r="K44" s="14"/>
    </row>
    <row r="45" spans="6:12" ht="15.75" x14ac:dyDescent="0.25">
      <c r="J45" s="14"/>
      <c r="K45" s="14"/>
    </row>
    <row r="46" spans="6:12" ht="15.75" x14ac:dyDescent="0.25">
      <c r="J46" s="14"/>
    </row>
    <row r="47" spans="6:12" x14ac:dyDescent="0.25">
      <c r="I47" s="15"/>
      <c r="J47" s="15"/>
    </row>
    <row r="48" spans="6:12" x14ac:dyDescent="0.25">
      <c r="I48" s="15"/>
      <c r="J48" s="15"/>
    </row>
    <row r="49" spans="1:19" x14ac:dyDescent="0.25">
      <c r="I49" s="15"/>
      <c r="J49" s="15"/>
    </row>
    <row r="50" spans="1:19" ht="15.75" x14ac:dyDescent="0.25">
      <c r="I50" s="15"/>
      <c r="J50" s="15"/>
      <c r="N50" s="161" t="s">
        <v>309</v>
      </c>
      <c r="O50" s="161"/>
      <c r="P50" s="161"/>
      <c r="Q50" s="22"/>
    </row>
    <row r="51" spans="1:19" ht="15.75" x14ac:dyDescent="0.25">
      <c r="I51" s="15"/>
      <c r="J51" s="15"/>
      <c r="N51" s="161" t="s">
        <v>310</v>
      </c>
      <c r="O51" s="161"/>
      <c r="P51" s="161"/>
    </row>
    <row r="52" spans="1:19" x14ac:dyDescent="0.25">
      <c r="I52" s="15"/>
      <c r="J52" s="15"/>
    </row>
    <row r="53" spans="1:19" x14ac:dyDescent="0.25">
      <c r="I53" s="15"/>
      <c r="J53" s="15"/>
    </row>
    <row r="54" spans="1:19" x14ac:dyDescent="0.25">
      <c r="I54" s="15"/>
      <c r="J54" s="15"/>
    </row>
    <row r="55" spans="1:19" x14ac:dyDescent="0.25">
      <c r="I55" s="15"/>
      <c r="J55" s="15"/>
    </row>
    <row r="56" spans="1:19" x14ac:dyDescent="0.25">
      <c r="I56" s="15"/>
      <c r="J56" s="15"/>
    </row>
    <row r="57" spans="1:19" x14ac:dyDescent="0.25">
      <c r="I57" s="15"/>
      <c r="J57" s="15"/>
    </row>
    <row r="58" spans="1:19" x14ac:dyDescent="0.25">
      <c r="I58" s="15"/>
      <c r="J58" s="15"/>
    </row>
    <row r="59" spans="1:19" x14ac:dyDescent="0.25">
      <c r="I59" s="15"/>
      <c r="J59" s="15"/>
    </row>
    <row r="60" spans="1:19" ht="15" customHeight="1" x14ac:dyDescent="0.25">
      <c r="A60" s="130" t="s">
        <v>308</v>
      </c>
      <c r="B60" s="131"/>
      <c r="C60" s="131"/>
      <c r="D60" s="131"/>
      <c r="E60" s="131"/>
      <c r="I60" s="15"/>
      <c r="J60" s="15"/>
      <c r="P60" s="71" t="s">
        <v>433</v>
      </c>
      <c r="Q60" s="71"/>
      <c r="R60" s="71"/>
      <c r="S60" s="71"/>
    </row>
    <row r="61" spans="1:19" ht="15" customHeight="1" x14ac:dyDescent="0.25">
      <c r="A61" s="131"/>
      <c r="B61" s="131"/>
      <c r="C61" s="131"/>
      <c r="D61" s="131"/>
      <c r="E61" s="131"/>
      <c r="I61" s="15"/>
      <c r="J61" s="15"/>
      <c r="P61" s="71"/>
      <c r="Q61" s="71"/>
      <c r="R61" s="71"/>
      <c r="S61" s="71"/>
    </row>
    <row r="62" spans="1:19" ht="15" customHeight="1" x14ac:dyDescent="0.25">
      <c r="A62" s="131"/>
      <c r="B62" s="131"/>
      <c r="C62" s="131"/>
      <c r="D62" s="131"/>
      <c r="E62" s="131"/>
      <c r="I62" s="15"/>
      <c r="J62" s="15"/>
      <c r="P62" s="71"/>
      <c r="Q62" s="71"/>
      <c r="R62" s="71"/>
      <c r="S62" s="71"/>
    </row>
    <row r="63" spans="1:19" ht="15" customHeight="1" x14ac:dyDescent="0.25">
      <c r="I63" s="15"/>
      <c r="J63" s="15"/>
      <c r="P63" s="71"/>
      <c r="Q63" s="71"/>
      <c r="R63" s="71"/>
      <c r="S63" s="71"/>
    </row>
    <row r="64" spans="1:19" ht="15" customHeight="1" x14ac:dyDescent="0.25">
      <c r="I64" s="15"/>
      <c r="J64" s="15"/>
      <c r="P64" s="71"/>
      <c r="Q64" s="71"/>
      <c r="R64" s="71"/>
      <c r="S64" s="71"/>
    </row>
    <row r="65" spans="1:19" ht="15.75" x14ac:dyDescent="0.25">
      <c r="A65" s="132" t="s">
        <v>0</v>
      </c>
      <c r="B65" s="132"/>
      <c r="C65" s="132"/>
      <c r="D65" s="132"/>
      <c r="P65" s="71"/>
      <c r="Q65" s="71"/>
      <c r="R65" s="71"/>
      <c r="S65" s="71"/>
    </row>
    <row r="67" spans="1:19" ht="15.75" x14ac:dyDescent="0.25">
      <c r="G67" s="133" t="s">
        <v>319</v>
      </c>
      <c r="H67" s="133"/>
      <c r="I67" s="133"/>
      <c r="J67" s="133"/>
    </row>
    <row r="69" spans="1:19" ht="15.75" customHeight="1" x14ac:dyDescent="0.25">
      <c r="A69" s="92" t="s">
        <v>1</v>
      </c>
      <c r="B69" s="93"/>
      <c r="C69" s="93"/>
      <c r="D69" s="93"/>
      <c r="E69" s="93"/>
      <c r="F69" s="93"/>
      <c r="G69" s="94" t="s">
        <v>2</v>
      </c>
      <c r="H69" s="162" t="s">
        <v>3</v>
      </c>
      <c r="I69" s="163"/>
      <c r="J69" s="157" t="s">
        <v>4</v>
      </c>
      <c r="K69" s="94"/>
      <c r="L69" s="158"/>
      <c r="M69" s="94"/>
      <c r="N69" s="159"/>
      <c r="O69" s="94"/>
      <c r="P69" s="95" t="s">
        <v>5</v>
      </c>
      <c r="Q69" s="96"/>
    </row>
    <row r="70" spans="1:19" ht="15.75" x14ac:dyDescent="0.25">
      <c r="A70" s="93"/>
      <c r="B70" s="93"/>
      <c r="C70" s="93"/>
      <c r="D70" s="93"/>
      <c r="E70" s="93"/>
      <c r="F70" s="93"/>
      <c r="G70" s="94"/>
      <c r="H70" s="164"/>
      <c r="I70" s="165"/>
      <c r="J70" s="90" t="s">
        <v>6</v>
      </c>
      <c r="K70" s="91"/>
      <c r="L70" s="90" t="s">
        <v>7</v>
      </c>
      <c r="M70" s="91"/>
      <c r="N70" s="90" t="s">
        <v>8</v>
      </c>
      <c r="O70" s="91"/>
      <c r="P70" s="156"/>
      <c r="Q70" s="98"/>
    </row>
    <row r="71" spans="1:19" ht="15.75" x14ac:dyDescent="0.25">
      <c r="A71" s="74" t="s">
        <v>9</v>
      </c>
      <c r="B71" s="75"/>
      <c r="C71" s="75"/>
      <c r="D71" s="75"/>
      <c r="E71" s="75"/>
      <c r="F71" s="76"/>
      <c r="G71" s="1" t="s">
        <v>10</v>
      </c>
      <c r="H71" s="69">
        <v>150</v>
      </c>
      <c r="I71" s="70"/>
      <c r="J71" s="69">
        <v>6.4</v>
      </c>
      <c r="K71" s="70"/>
      <c r="L71" s="69">
        <v>1.89</v>
      </c>
      <c r="M71" s="70"/>
      <c r="N71" s="69">
        <v>27.78</v>
      </c>
      <c r="O71" s="70"/>
      <c r="P71" s="69">
        <v>152.96</v>
      </c>
      <c r="Q71" s="70"/>
    </row>
    <row r="72" spans="1:19" ht="15.75" x14ac:dyDescent="0.25">
      <c r="A72" s="74" t="s">
        <v>312</v>
      </c>
      <c r="B72" s="75"/>
      <c r="C72" s="75"/>
      <c r="D72" s="75"/>
      <c r="E72" s="75"/>
      <c r="F72" s="76"/>
      <c r="G72" s="23" t="s">
        <v>313</v>
      </c>
      <c r="H72" s="69">
        <v>25</v>
      </c>
      <c r="I72" s="70"/>
      <c r="J72" s="69">
        <v>0.25</v>
      </c>
      <c r="K72" s="70"/>
      <c r="L72" s="69">
        <v>0</v>
      </c>
      <c r="M72" s="70"/>
      <c r="N72" s="69">
        <v>1.95</v>
      </c>
      <c r="O72" s="70"/>
      <c r="P72" s="69">
        <v>3.25</v>
      </c>
      <c r="Q72" s="70"/>
    </row>
    <row r="73" spans="1:19" ht="15.75" x14ac:dyDescent="0.25">
      <c r="A73" s="74" t="s">
        <v>299</v>
      </c>
      <c r="B73" s="75"/>
      <c r="C73" s="75"/>
      <c r="D73" s="75"/>
      <c r="E73" s="75"/>
      <c r="F73" s="76"/>
      <c r="G73" s="12" t="s">
        <v>300</v>
      </c>
      <c r="H73" s="166" t="s">
        <v>301</v>
      </c>
      <c r="I73" s="167"/>
      <c r="J73" s="69">
        <v>1.88</v>
      </c>
      <c r="K73" s="70"/>
      <c r="L73" s="69">
        <v>4.47</v>
      </c>
      <c r="M73" s="70"/>
      <c r="N73" s="69">
        <v>12.93</v>
      </c>
      <c r="O73" s="70"/>
      <c r="P73" s="69">
        <v>96.38</v>
      </c>
      <c r="Q73" s="70"/>
    </row>
    <row r="74" spans="1:19" ht="15.75" x14ac:dyDescent="0.25">
      <c r="A74" s="74" t="s">
        <v>11</v>
      </c>
      <c r="B74" s="75"/>
      <c r="C74" s="75"/>
      <c r="D74" s="75"/>
      <c r="E74" s="75"/>
      <c r="F74" s="76"/>
      <c r="G74" s="1" t="s">
        <v>12</v>
      </c>
      <c r="H74" s="69">
        <v>150</v>
      </c>
      <c r="I74" s="70"/>
      <c r="J74" s="69">
        <v>0</v>
      </c>
      <c r="K74" s="70"/>
      <c r="L74" s="69">
        <v>0</v>
      </c>
      <c r="M74" s="70"/>
      <c r="N74" s="69">
        <v>0</v>
      </c>
      <c r="O74" s="70"/>
      <c r="P74" s="69">
        <v>0</v>
      </c>
      <c r="Q74" s="70"/>
    </row>
    <row r="75" spans="1:19" ht="15.75" x14ac:dyDescent="0.25">
      <c r="A75" s="99" t="s">
        <v>14</v>
      </c>
      <c r="B75" s="100"/>
      <c r="C75" s="100"/>
      <c r="D75" s="100"/>
      <c r="E75" s="100"/>
      <c r="F75" s="100"/>
      <c r="G75" s="100"/>
      <c r="H75" s="100"/>
      <c r="I75" s="160"/>
      <c r="J75" s="90">
        <f>+J71+J73+J74+J72</f>
        <v>8.5300000000000011</v>
      </c>
      <c r="K75" s="91"/>
      <c r="L75" s="90">
        <f>+L71+L73+L74+L72</f>
        <v>6.3599999999999994</v>
      </c>
      <c r="M75" s="91"/>
      <c r="N75" s="90">
        <f>+N71+N73+N74+N72</f>
        <v>42.660000000000004</v>
      </c>
      <c r="O75" s="91"/>
      <c r="P75" s="90">
        <f>+P71+P73+P74+P72</f>
        <v>252.59</v>
      </c>
      <c r="Q75" s="91"/>
    </row>
    <row r="78" spans="1:19" ht="15.75" x14ac:dyDescent="0.25">
      <c r="G78" s="133" t="s">
        <v>320</v>
      </c>
      <c r="H78" s="133"/>
      <c r="I78" s="133"/>
      <c r="J78" s="133"/>
    </row>
    <row r="80" spans="1:19" ht="15.75" x14ac:dyDescent="0.25">
      <c r="A80" s="92" t="s">
        <v>1</v>
      </c>
      <c r="B80" s="93"/>
      <c r="C80" s="93"/>
      <c r="D80" s="93"/>
      <c r="E80" s="93"/>
      <c r="F80" s="93"/>
      <c r="G80" s="94" t="s">
        <v>2</v>
      </c>
      <c r="H80" s="94" t="s">
        <v>3</v>
      </c>
      <c r="I80" s="94"/>
      <c r="J80" s="94" t="s">
        <v>4</v>
      </c>
      <c r="K80" s="94"/>
      <c r="L80" s="94"/>
      <c r="M80" s="94"/>
      <c r="N80" s="94"/>
      <c r="O80" s="94"/>
      <c r="P80" s="95" t="s">
        <v>5</v>
      </c>
      <c r="Q80" s="96"/>
    </row>
    <row r="81" spans="1:17" ht="15.75" x14ac:dyDescent="0.25">
      <c r="A81" s="93"/>
      <c r="B81" s="93"/>
      <c r="C81" s="93"/>
      <c r="D81" s="93"/>
      <c r="E81" s="93"/>
      <c r="F81" s="93"/>
      <c r="G81" s="94"/>
      <c r="H81" s="94"/>
      <c r="I81" s="94"/>
      <c r="J81" s="90" t="s">
        <v>6</v>
      </c>
      <c r="K81" s="91"/>
      <c r="L81" s="90" t="s">
        <v>7</v>
      </c>
      <c r="M81" s="91"/>
      <c r="N81" s="90" t="s">
        <v>8</v>
      </c>
      <c r="O81" s="91"/>
      <c r="P81" s="97"/>
      <c r="Q81" s="98"/>
    </row>
    <row r="82" spans="1:17" ht="15.75" x14ac:dyDescent="0.25">
      <c r="A82" s="74" t="s">
        <v>250</v>
      </c>
      <c r="B82" s="75"/>
      <c r="C82" s="75"/>
      <c r="D82" s="75"/>
      <c r="E82" s="75"/>
      <c r="F82" s="76"/>
      <c r="G82" s="1" t="s">
        <v>15</v>
      </c>
      <c r="H82" s="69">
        <v>100</v>
      </c>
      <c r="I82" s="70"/>
      <c r="J82" s="69">
        <v>2.27</v>
      </c>
      <c r="K82" s="70"/>
      <c r="L82" s="69">
        <v>4.37</v>
      </c>
      <c r="M82" s="70"/>
      <c r="N82" s="69">
        <v>12.5</v>
      </c>
      <c r="O82" s="70"/>
      <c r="P82" s="69">
        <v>93.37</v>
      </c>
      <c r="Q82" s="70"/>
    </row>
    <row r="83" spans="1:17" ht="15.75" x14ac:dyDescent="0.25">
      <c r="A83" s="74" t="s">
        <v>16</v>
      </c>
      <c r="B83" s="75"/>
      <c r="C83" s="75"/>
      <c r="D83" s="75"/>
      <c r="E83" s="75"/>
      <c r="F83" s="76"/>
      <c r="G83" s="1" t="s">
        <v>17</v>
      </c>
      <c r="H83" s="69">
        <v>30</v>
      </c>
      <c r="I83" s="70"/>
      <c r="J83" s="69">
        <v>1.98</v>
      </c>
      <c r="K83" s="70"/>
      <c r="L83" s="69">
        <v>0.39</v>
      </c>
      <c r="M83" s="70"/>
      <c r="N83" s="69">
        <v>14.46</v>
      </c>
      <c r="O83" s="70"/>
      <c r="P83" s="69">
        <v>66.900000000000006</v>
      </c>
      <c r="Q83" s="70"/>
    </row>
    <row r="84" spans="1:17" ht="15.75" x14ac:dyDescent="0.25">
      <c r="A84" s="74" t="s">
        <v>18</v>
      </c>
      <c r="B84" s="75"/>
      <c r="C84" s="75"/>
      <c r="D84" s="75"/>
      <c r="E84" s="75"/>
      <c r="F84" s="76"/>
      <c r="G84" s="1" t="s">
        <v>19</v>
      </c>
      <c r="H84" s="69" t="s">
        <v>20</v>
      </c>
      <c r="I84" s="70"/>
      <c r="J84" s="69">
        <v>13.31</v>
      </c>
      <c r="K84" s="70"/>
      <c r="L84" s="69">
        <v>11.19</v>
      </c>
      <c r="M84" s="70"/>
      <c r="N84" s="69">
        <v>24.68</v>
      </c>
      <c r="O84" s="70"/>
      <c r="P84" s="69">
        <v>268.45</v>
      </c>
      <c r="Q84" s="70"/>
    </row>
    <row r="85" spans="1:17" ht="15.75" x14ac:dyDescent="0.25">
      <c r="A85" s="74" t="s">
        <v>21</v>
      </c>
      <c r="B85" s="75"/>
      <c r="C85" s="75"/>
      <c r="D85" s="75"/>
      <c r="E85" s="75"/>
      <c r="F85" s="76"/>
      <c r="G85" s="1" t="s">
        <v>22</v>
      </c>
      <c r="H85" s="69">
        <v>40</v>
      </c>
      <c r="I85" s="70"/>
      <c r="J85" s="69">
        <v>0.32</v>
      </c>
      <c r="K85" s="70"/>
      <c r="L85" s="69">
        <v>0.08</v>
      </c>
      <c r="M85" s="70"/>
      <c r="N85" s="69">
        <v>0.92</v>
      </c>
      <c r="O85" s="70"/>
      <c r="P85" s="69">
        <v>4.4000000000000004</v>
      </c>
      <c r="Q85" s="70"/>
    </row>
    <row r="86" spans="1:17" ht="15.75" x14ac:dyDescent="0.25">
      <c r="A86" s="74" t="s">
        <v>379</v>
      </c>
      <c r="B86" s="75"/>
      <c r="C86" s="75"/>
      <c r="D86" s="75"/>
      <c r="E86" s="75"/>
      <c r="F86" s="76"/>
      <c r="G86" s="59" t="s">
        <v>372</v>
      </c>
      <c r="H86" s="69">
        <v>40</v>
      </c>
      <c r="I86" s="70"/>
      <c r="J86" s="69">
        <v>0.67</v>
      </c>
      <c r="K86" s="70"/>
      <c r="L86" s="69">
        <v>2.08</v>
      </c>
      <c r="M86" s="70"/>
      <c r="N86" s="69">
        <v>2.73</v>
      </c>
      <c r="O86" s="70"/>
      <c r="P86" s="69">
        <v>28.54</v>
      </c>
      <c r="Q86" s="70"/>
    </row>
    <row r="87" spans="1:17" ht="15.75" x14ac:dyDescent="0.25">
      <c r="A87" s="74" t="s">
        <v>25</v>
      </c>
      <c r="B87" s="75"/>
      <c r="C87" s="75"/>
      <c r="D87" s="75"/>
      <c r="E87" s="75"/>
      <c r="F87" s="76"/>
      <c r="G87" s="1" t="s">
        <v>26</v>
      </c>
      <c r="H87" s="69">
        <v>150</v>
      </c>
      <c r="I87" s="70"/>
      <c r="J87" s="69">
        <v>0.04</v>
      </c>
      <c r="K87" s="70"/>
      <c r="L87" s="69">
        <v>0.02</v>
      </c>
      <c r="M87" s="70"/>
      <c r="N87" s="69">
        <v>0.48</v>
      </c>
      <c r="O87" s="70"/>
      <c r="P87" s="69">
        <v>1.63</v>
      </c>
      <c r="Q87" s="70"/>
    </row>
    <row r="88" spans="1:17" ht="15.75" x14ac:dyDescent="0.25">
      <c r="A88" s="99" t="s">
        <v>14</v>
      </c>
      <c r="B88" s="100"/>
      <c r="C88" s="100"/>
      <c r="D88" s="100"/>
      <c r="E88" s="100"/>
      <c r="F88" s="100"/>
      <c r="G88" s="100"/>
      <c r="H88" s="100"/>
      <c r="I88" s="100"/>
      <c r="J88" s="90">
        <f t="shared" ref="J88:P88" si="0">+J82+J83+J84+J85+J86+J87</f>
        <v>18.590000000000003</v>
      </c>
      <c r="K88" s="91"/>
      <c r="L88" s="90">
        <f t="shared" si="0"/>
        <v>18.13</v>
      </c>
      <c r="M88" s="91"/>
      <c r="N88" s="90">
        <f t="shared" si="0"/>
        <v>55.769999999999996</v>
      </c>
      <c r="O88" s="91"/>
      <c r="P88" s="90">
        <f t="shared" si="0"/>
        <v>463.29</v>
      </c>
      <c r="Q88" s="91"/>
    </row>
    <row r="91" spans="1:17" ht="15.75" x14ac:dyDescent="0.25">
      <c r="G91" s="133" t="s">
        <v>321</v>
      </c>
      <c r="H91" s="133"/>
      <c r="I91" s="133"/>
      <c r="J91" s="133"/>
    </row>
    <row r="93" spans="1:17" ht="15.75" x14ac:dyDescent="0.25">
      <c r="A93" s="92" t="s">
        <v>1</v>
      </c>
      <c r="B93" s="93"/>
      <c r="C93" s="93"/>
      <c r="D93" s="93"/>
      <c r="E93" s="93"/>
      <c r="F93" s="93"/>
      <c r="G93" s="94" t="s">
        <v>2</v>
      </c>
      <c r="H93" s="94" t="s">
        <v>3</v>
      </c>
      <c r="I93" s="94"/>
      <c r="J93" s="94" t="s">
        <v>4</v>
      </c>
      <c r="K93" s="94"/>
      <c r="L93" s="94"/>
      <c r="M93" s="94"/>
      <c r="N93" s="94"/>
      <c r="O93" s="94"/>
      <c r="P93" s="95" t="s">
        <v>5</v>
      </c>
      <c r="Q93" s="96"/>
    </row>
    <row r="94" spans="1:17" ht="15.75" x14ac:dyDescent="0.25">
      <c r="A94" s="93"/>
      <c r="B94" s="93"/>
      <c r="C94" s="93"/>
      <c r="D94" s="93"/>
      <c r="E94" s="93"/>
      <c r="F94" s="93"/>
      <c r="G94" s="94"/>
      <c r="H94" s="94"/>
      <c r="I94" s="94"/>
      <c r="J94" s="90" t="s">
        <v>6</v>
      </c>
      <c r="K94" s="91"/>
      <c r="L94" s="90" t="s">
        <v>7</v>
      </c>
      <c r="M94" s="91"/>
      <c r="N94" s="90" t="s">
        <v>8</v>
      </c>
      <c r="O94" s="91"/>
      <c r="P94" s="97"/>
      <c r="Q94" s="98"/>
    </row>
    <row r="95" spans="1:17" ht="15.75" x14ac:dyDescent="0.25">
      <c r="A95" s="74" t="s">
        <v>28</v>
      </c>
      <c r="B95" s="75"/>
      <c r="C95" s="75"/>
      <c r="D95" s="75"/>
      <c r="E95" s="75"/>
      <c r="F95" s="76"/>
      <c r="G95" s="1" t="s">
        <v>29</v>
      </c>
      <c r="H95" s="69">
        <v>120</v>
      </c>
      <c r="I95" s="70"/>
      <c r="J95" s="69">
        <v>5.07</v>
      </c>
      <c r="K95" s="70"/>
      <c r="L95" s="69">
        <v>2.31</v>
      </c>
      <c r="M95" s="70"/>
      <c r="N95" s="69">
        <v>17.309999999999999</v>
      </c>
      <c r="O95" s="70"/>
      <c r="P95" s="69">
        <v>128.32</v>
      </c>
      <c r="Q95" s="70"/>
    </row>
    <row r="96" spans="1:17" ht="15.75" x14ac:dyDescent="0.25">
      <c r="A96" s="74" t="s">
        <v>30</v>
      </c>
      <c r="B96" s="75"/>
      <c r="C96" s="75"/>
      <c r="D96" s="75"/>
      <c r="E96" s="75"/>
      <c r="F96" s="76"/>
      <c r="G96" s="1" t="s">
        <v>31</v>
      </c>
      <c r="H96" s="69">
        <v>150</v>
      </c>
      <c r="I96" s="70"/>
      <c r="J96" s="69">
        <v>4.2</v>
      </c>
      <c r="K96" s="70"/>
      <c r="L96" s="69">
        <v>3.75</v>
      </c>
      <c r="M96" s="70"/>
      <c r="N96" s="69">
        <v>6.15</v>
      </c>
      <c r="O96" s="70"/>
      <c r="P96" s="69">
        <v>88.5</v>
      </c>
      <c r="Q96" s="70"/>
    </row>
    <row r="97" spans="1:18" ht="15.75" x14ac:dyDescent="0.25">
      <c r="A97" s="74" t="s">
        <v>311</v>
      </c>
      <c r="B97" s="75"/>
      <c r="C97" s="75"/>
      <c r="D97" s="75"/>
      <c r="E97" s="75"/>
      <c r="F97" s="76"/>
      <c r="G97" s="1" t="s">
        <v>13</v>
      </c>
      <c r="H97" s="69">
        <v>120</v>
      </c>
      <c r="I97" s="70"/>
      <c r="J97" s="69">
        <v>0.86</v>
      </c>
      <c r="K97" s="70"/>
      <c r="L97" s="69">
        <v>0.33</v>
      </c>
      <c r="M97" s="70"/>
      <c r="N97" s="69">
        <v>16.440000000000001</v>
      </c>
      <c r="O97" s="70"/>
      <c r="P97" s="69">
        <v>66</v>
      </c>
      <c r="Q97" s="70"/>
    </row>
    <row r="98" spans="1:18" ht="15.75" x14ac:dyDescent="0.25">
      <c r="A98" s="99" t="s">
        <v>14</v>
      </c>
      <c r="B98" s="100"/>
      <c r="C98" s="100"/>
      <c r="D98" s="100"/>
      <c r="E98" s="100"/>
      <c r="F98" s="100"/>
      <c r="G98" s="100"/>
      <c r="H98" s="100"/>
      <c r="I98" s="100"/>
      <c r="J98" s="90">
        <f t="shared" ref="J98:P98" si="1">+J95+J96+J97</f>
        <v>10.129999999999999</v>
      </c>
      <c r="K98" s="91"/>
      <c r="L98" s="90">
        <f t="shared" si="1"/>
        <v>6.3900000000000006</v>
      </c>
      <c r="M98" s="91"/>
      <c r="N98" s="90">
        <f t="shared" si="1"/>
        <v>39.900000000000006</v>
      </c>
      <c r="O98" s="91"/>
      <c r="P98" s="90">
        <f t="shared" si="1"/>
        <v>282.82</v>
      </c>
      <c r="Q98" s="91"/>
    </row>
    <row r="99" spans="1:18" ht="15.75" x14ac:dyDescent="0.25">
      <c r="A99" s="99" t="s">
        <v>32</v>
      </c>
      <c r="B99" s="100"/>
      <c r="C99" s="100"/>
      <c r="D99" s="100"/>
      <c r="E99" s="100"/>
      <c r="F99" s="100"/>
      <c r="G99" s="100"/>
      <c r="H99" s="100"/>
      <c r="I99" s="100"/>
      <c r="J99" s="90">
        <f>+J75+J88+J98</f>
        <v>37.25</v>
      </c>
      <c r="K99" s="91"/>
      <c r="L99" s="90">
        <f>+L75+L88+L98</f>
        <v>30.88</v>
      </c>
      <c r="M99" s="91"/>
      <c r="N99" s="90">
        <f>+N75+N88+N98</f>
        <v>138.33000000000001</v>
      </c>
      <c r="O99" s="91"/>
      <c r="P99" s="90">
        <f>+P75+P88+P98</f>
        <v>998.7</v>
      </c>
      <c r="Q99" s="91"/>
    </row>
    <row r="101" spans="1:18" ht="15.75" x14ac:dyDescent="0.25">
      <c r="A101" s="103" t="s">
        <v>27</v>
      </c>
      <c r="B101" s="103"/>
      <c r="C101" s="103"/>
      <c r="D101" s="103"/>
      <c r="E101" s="103"/>
      <c r="F101" s="103"/>
      <c r="G101" s="103"/>
      <c r="H101" s="103"/>
      <c r="R101">
        <v>2</v>
      </c>
    </row>
    <row r="102" spans="1:18" ht="15.75" x14ac:dyDescent="0.25">
      <c r="A102" s="18"/>
      <c r="B102" s="18"/>
      <c r="C102" s="18"/>
      <c r="D102" s="18"/>
      <c r="E102" s="18"/>
      <c r="F102" s="18"/>
      <c r="G102" s="18"/>
      <c r="H102" s="18"/>
    </row>
    <row r="103" spans="1:18" ht="15.75" x14ac:dyDescent="0.25">
      <c r="A103" s="18"/>
      <c r="B103" s="18"/>
      <c r="C103" s="18"/>
      <c r="D103" s="18"/>
      <c r="E103" s="18"/>
      <c r="F103" s="18"/>
      <c r="G103" s="18"/>
      <c r="H103" s="18"/>
    </row>
    <row r="104" spans="1:18" ht="15.75" x14ac:dyDescent="0.25">
      <c r="A104" s="18"/>
      <c r="B104" s="18"/>
      <c r="C104" s="18"/>
      <c r="D104" s="18"/>
      <c r="E104" s="18"/>
      <c r="F104" s="18"/>
      <c r="G104" s="18"/>
      <c r="H104" s="18"/>
    </row>
    <row r="105" spans="1:18" ht="15.75" x14ac:dyDescent="0.25">
      <c r="A105" s="18"/>
      <c r="B105" s="18"/>
      <c r="C105" s="18"/>
      <c r="D105" s="18"/>
      <c r="E105" s="18"/>
      <c r="F105" s="18"/>
      <c r="G105" s="18"/>
      <c r="H105" s="18"/>
    </row>
    <row r="106" spans="1:18" ht="15.75" x14ac:dyDescent="0.25">
      <c r="A106" s="18"/>
      <c r="B106" s="18"/>
      <c r="C106" s="18"/>
      <c r="D106" s="18"/>
      <c r="E106" s="18"/>
      <c r="F106" s="18"/>
      <c r="G106" s="18"/>
      <c r="H106" s="18"/>
    </row>
    <row r="107" spans="1:18" ht="15.75" x14ac:dyDescent="0.25">
      <c r="A107" s="18"/>
      <c r="B107" s="18"/>
      <c r="C107" s="18"/>
      <c r="D107" s="18"/>
      <c r="E107" s="18"/>
      <c r="F107" s="18"/>
      <c r="G107" s="18"/>
      <c r="H107" s="18"/>
    </row>
    <row r="108" spans="1:18" ht="15.75" x14ac:dyDescent="0.25">
      <c r="A108" s="25"/>
      <c r="B108" s="25"/>
      <c r="C108" s="25"/>
      <c r="D108" s="25"/>
      <c r="E108" s="25"/>
      <c r="F108" s="25"/>
      <c r="G108" s="25"/>
      <c r="H108" s="25"/>
    </row>
    <row r="109" spans="1:18" ht="15.75" x14ac:dyDescent="0.25">
      <c r="A109" s="25"/>
      <c r="B109" s="25"/>
      <c r="C109" s="25"/>
      <c r="D109" s="25"/>
      <c r="E109" s="25"/>
      <c r="F109" s="25"/>
      <c r="G109" s="25"/>
      <c r="H109" s="25"/>
    </row>
    <row r="110" spans="1:18" ht="15.75" x14ac:dyDescent="0.25">
      <c r="A110" s="25"/>
      <c r="B110" s="25"/>
      <c r="C110" s="25"/>
      <c r="D110" s="25"/>
      <c r="E110" s="25"/>
      <c r="F110" s="25"/>
      <c r="G110" s="25"/>
      <c r="H110" s="25"/>
    </row>
    <row r="111" spans="1:18" ht="15.75" x14ac:dyDescent="0.25">
      <c r="A111" s="18"/>
      <c r="B111" s="18"/>
      <c r="C111" s="18"/>
      <c r="D111" s="18"/>
      <c r="E111" s="18"/>
      <c r="F111" s="18"/>
      <c r="G111" s="18"/>
      <c r="H111" s="18"/>
    </row>
    <row r="112" spans="1:18" ht="15.75" x14ac:dyDescent="0.25">
      <c r="A112" s="26"/>
      <c r="B112" s="26"/>
      <c r="C112" s="26"/>
      <c r="D112" s="26"/>
      <c r="E112" s="26"/>
      <c r="F112" s="26"/>
      <c r="G112" s="26"/>
      <c r="H112" s="26"/>
    </row>
    <row r="113" spans="1:20" ht="15.75" x14ac:dyDescent="0.25">
      <c r="A113" s="26"/>
      <c r="B113" s="26"/>
      <c r="C113" s="26"/>
      <c r="D113" s="26"/>
      <c r="E113" s="26"/>
      <c r="F113" s="26"/>
      <c r="G113" s="26"/>
      <c r="H113" s="26"/>
    </row>
    <row r="114" spans="1:20" ht="15.75" x14ac:dyDescent="0.25">
      <c r="A114" s="49"/>
      <c r="B114" s="49"/>
      <c r="C114" s="49"/>
      <c r="D114" s="49"/>
      <c r="E114" s="49"/>
      <c r="F114" s="49"/>
      <c r="G114" s="49"/>
      <c r="H114" s="49"/>
    </row>
    <row r="115" spans="1:20" ht="15.75" x14ac:dyDescent="0.25">
      <c r="A115" s="65"/>
      <c r="B115" s="65"/>
      <c r="C115" s="65"/>
      <c r="D115" s="65"/>
      <c r="E115" s="65"/>
      <c r="F115" s="65"/>
      <c r="G115" s="65"/>
      <c r="H115" s="65"/>
    </row>
    <row r="116" spans="1:20" ht="15.75" x14ac:dyDescent="0.25">
      <c r="A116" s="18"/>
      <c r="B116" s="18"/>
      <c r="C116" s="18"/>
      <c r="D116" s="18"/>
      <c r="E116" s="18"/>
      <c r="F116" s="18"/>
      <c r="G116" s="18"/>
      <c r="H116" s="18"/>
    </row>
    <row r="117" spans="1:20" ht="15" customHeight="1" x14ac:dyDescent="0.25">
      <c r="A117" s="130" t="s">
        <v>308</v>
      </c>
      <c r="B117" s="131"/>
      <c r="C117" s="131"/>
      <c r="D117" s="131"/>
      <c r="E117" s="131"/>
      <c r="I117" s="15"/>
      <c r="J117" s="15"/>
      <c r="P117" s="172" t="s">
        <v>434</v>
      </c>
      <c r="Q117" s="172"/>
      <c r="R117" s="172"/>
      <c r="S117" s="172"/>
    </row>
    <row r="118" spans="1:20" ht="15" customHeight="1" x14ac:dyDescent="0.25">
      <c r="A118" s="131"/>
      <c r="B118" s="131"/>
      <c r="C118" s="131"/>
      <c r="D118" s="131"/>
      <c r="E118" s="131"/>
      <c r="I118" s="15"/>
      <c r="J118" s="15"/>
      <c r="P118" s="172"/>
      <c r="Q118" s="172"/>
      <c r="R118" s="172"/>
      <c r="S118" s="172"/>
    </row>
    <row r="119" spans="1:20" ht="15" customHeight="1" x14ac:dyDescent="0.25">
      <c r="A119" s="131"/>
      <c r="B119" s="131"/>
      <c r="C119" s="131"/>
      <c r="D119" s="131"/>
      <c r="E119" s="131"/>
      <c r="I119" s="15"/>
      <c r="J119" s="15"/>
      <c r="P119" s="172"/>
      <c r="Q119" s="172"/>
      <c r="R119" s="172"/>
      <c r="S119" s="172"/>
    </row>
    <row r="120" spans="1:20" ht="15.75" x14ac:dyDescent="0.25">
      <c r="A120" s="19"/>
      <c r="B120" s="19"/>
      <c r="C120" s="19"/>
      <c r="D120" s="19"/>
      <c r="E120" s="19"/>
      <c r="I120" s="15"/>
      <c r="J120" s="15"/>
      <c r="P120" s="172"/>
      <c r="Q120" s="172"/>
      <c r="R120" s="172"/>
      <c r="S120" s="172"/>
    </row>
    <row r="121" spans="1:20" ht="15" customHeight="1" x14ac:dyDescent="0.25">
      <c r="I121" s="15"/>
      <c r="J121" s="15"/>
      <c r="P121" s="172"/>
      <c r="Q121" s="172"/>
      <c r="R121" s="172"/>
      <c r="S121" s="172"/>
    </row>
    <row r="122" spans="1:20" ht="15.75" x14ac:dyDescent="0.25">
      <c r="A122" s="132" t="s">
        <v>33</v>
      </c>
      <c r="B122" s="132"/>
      <c r="C122" s="132"/>
      <c r="D122" s="132"/>
      <c r="I122" s="15"/>
      <c r="J122" s="15"/>
      <c r="P122" s="172"/>
      <c r="Q122" s="172"/>
      <c r="R122" s="172"/>
      <c r="S122" s="172"/>
    </row>
    <row r="123" spans="1:20" ht="15.75" x14ac:dyDescent="0.25">
      <c r="A123" s="20"/>
      <c r="B123" s="20"/>
      <c r="C123" s="20"/>
      <c r="D123" s="20"/>
      <c r="G123" s="133" t="s">
        <v>319</v>
      </c>
      <c r="H123" s="133"/>
      <c r="I123" s="133"/>
      <c r="J123" s="133"/>
      <c r="M123" s="31"/>
      <c r="N123" s="31"/>
      <c r="O123" s="31"/>
      <c r="P123" s="172"/>
      <c r="Q123" s="172"/>
      <c r="R123" s="172"/>
      <c r="S123" s="172"/>
    </row>
    <row r="124" spans="1:20" ht="15" customHeight="1" x14ac:dyDescent="0.25">
      <c r="P124" s="21"/>
      <c r="Q124" s="21"/>
      <c r="R124" s="21"/>
      <c r="S124" s="21"/>
    </row>
    <row r="125" spans="1:20" ht="15.75" x14ac:dyDescent="0.25">
      <c r="A125" s="134" t="s">
        <v>1</v>
      </c>
      <c r="B125" s="135"/>
      <c r="C125" s="135"/>
      <c r="D125" s="135"/>
      <c r="E125" s="135"/>
      <c r="F125" s="135"/>
      <c r="G125" s="136" t="s">
        <v>2</v>
      </c>
      <c r="H125" s="136" t="s">
        <v>3</v>
      </c>
      <c r="I125" s="136"/>
      <c r="J125" s="136" t="s">
        <v>4</v>
      </c>
      <c r="K125" s="136"/>
      <c r="L125" s="136"/>
      <c r="M125" s="136"/>
      <c r="N125" s="136"/>
      <c r="O125" s="136"/>
      <c r="P125" s="137" t="s">
        <v>5</v>
      </c>
      <c r="Q125" s="138"/>
    </row>
    <row r="126" spans="1:20" ht="15.75" x14ac:dyDescent="0.25">
      <c r="A126" s="135"/>
      <c r="B126" s="135"/>
      <c r="C126" s="135"/>
      <c r="D126" s="135"/>
      <c r="E126" s="135"/>
      <c r="F126" s="135"/>
      <c r="G126" s="136"/>
      <c r="H126" s="136"/>
      <c r="I126" s="136"/>
      <c r="J126" s="141" t="s">
        <v>6</v>
      </c>
      <c r="K126" s="142"/>
      <c r="L126" s="141" t="s">
        <v>7</v>
      </c>
      <c r="M126" s="142"/>
      <c r="N126" s="141" t="s">
        <v>8</v>
      </c>
      <c r="O126" s="142"/>
      <c r="P126" s="139"/>
      <c r="Q126" s="140"/>
    </row>
    <row r="127" spans="1:20" ht="15.75" x14ac:dyDescent="0.25">
      <c r="A127" s="143" t="s">
        <v>34</v>
      </c>
      <c r="B127" s="144"/>
      <c r="C127" s="144"/>
      <c r="D127" s="144"/>
      <c r="E127" s="144"/>
      <c r="F127" s="145"/>
      <c r="G127" s="2" t="s">
        <v>35</v>
      </c>
      <c r="H127" s="72">
        <v>150</v>
      </c>
      <c r="I127" s="73"/>
      <c r="J127" s="72" t="s">
        <v>370</v>
      </c>
      <c r="K127" s="73"/>
      <c r="L127" s="72" t="s">
        <v>371</v>
      </c>
      <c r="M127" s="73"/>
      <c r="N127" s="72" t="s">
        <v>412</v>
      </c>
      <c r="O127" s="73"/>
      <c r="P127" s="72" t="s">
        <v>413</v>
      </c>
      <c r="Q127" s="73"/>
      <c r="R127" s="50"/>
      <c r="S127" s="50"/>
      <c r="T127" s="50"/>
    </row>
    <row r="128" spans="1:20" ht="15.75" x14ac:dyDescent="0.25">
      <c r="A128" s="143" t="s">
        <v>312</v>
      </c>
      <c r="B128" s="144"/>
      <c r="C128" s="144"/>
      <c r="D128" s="144"/>
      <c r="E128" s="144"/>
      <c r="F128" s="145"/>
      <c r="G128" s="2" t="s">
        <v>313</v>
      </c>
      <c r="H128" s="72" t="s">
        <v>196</v>
      </c>
      <c r="I128" s="73"/>
      <c r="J128" s="72" t="s">
        <v>197</v>
      </c>
      <c r="K128" s="73"/>
      <c r="L128" s="72" t="s">
        <v>54</v>
      </c>
      <c r="M128" s="73"/>
      <c r="N128" s="72" t="s">
        <v>314</v>
      </c>
      <c r="O128" s="73"/>
      <c r="P128" s="72" t="s">
        <v>315</v>
      </c>
      <c r="Q128" s="73"/>
      <c r="R128" s="52"/>
      <c r="S128" s="52"/>
      <c r="T128" s="52"/>
    </row>
    <row r="129" spans="1:20" ht="15.75" x14ac:dyDescent="0.25">
      <c r="A129" s="143" t="s">
        <v>240</v>
      </c>
      <c r="B129" s="144"/>
      <c r="C129" s="144"/>
      <c r="D129" s="144"/>
      <c r="E129" s="144"/>
      <c r="F129" s="145"/>
      <c r="G129" s="2" t="s">
        <v>241</v>
      </c>
      <c r="H129" s="72" t="s">
        <v>169</v>
      </c>
      <c r="I129" s="73"/>
      <c r="J129" s="72" t="s">
        <v>242</v>
      </c>
      <c r="K129" s="73"/>
      <c r="L129" s="72" t="s">
        <v>243</v>
      </c>
      <c r="M129" s="73"/>
      <c r="N129" s="72" t="s">
        <v>244</v>
      </c>
      <c r="O129" s="73"/>
      <c r="P129" s="72" t="s">
        <v>245</v>
      </c>
      <c r="Q129" s="73"/>
      <c r="R129" s="50"/>
      <c r="S129" s="50"/>
      <c r="T129" s="50"/>
    </row>
    <row r="130" spans="1:20" ht="15.75" x14ac:dyDescent="0.25">
      <c r="A130" s="143" t="s">
        <v>37</v>
      </c>
      <c r="B130" s="144"/>
      <c r="C130" s="144"/>
      <c r="D130" s="144"/>
      <c r="E130" s="144"/>
      <c r="F130" s="145"/>
      <c r="G130" s="2" t="s">
        <v>12</v>
      </c>
      <c r="H130" s="72">
        <v>150</v>
      </c>
      <c r="I130" s="73"/>
      <c r="J130" s="72">
        <v>0</v>
      </c>
      <c r="K130" s="73"/>
      <c r="L130" s="72">
        <v>0</v>
      </c>
      <c r="M130" s="73"/>
      <c r="N130" s="72">
        <v>0</v>
      </c>
      <c r="O130" s="73"/>
      <c r="P130" s="72">
        <v>0</v>
      </c>
      <c r="Q130" s="73"/>
      <c r="R130" s="52"/>
      <c r="S130" s="52"/>
      <c r="T130" s="52"/>
    </row>
    <row r="131" spans="1:20" ht="15.75" x14ac:dyDescent="0.25">
      <c r="A131" s="153" t="s">
        <v>14</v>
      </c>
      <c r="B131" s="154"/>
      <c r="C131" s="154"/>
      <c r="D131" s="154"/>
      <c r="E131" s="154"/>
      <c r="F131" s="154"/>
      <c r="G131" s="154"/>
      <c r="H131" s="154"/>
      <c r="I131" s="154"/>
      <c r="J131" s="141">
        <f>+J127+J129+J130+J128</f>
        <v>9.86</v>
      </c>
      <c r="K131" s="155"/>
      <c r="L131" s="141">
        <f>+L127+L129+L130+L128</f>
        <v>10.94</v>
      </c>
      <c r="M131" s="155"/>
      <c r="N131" s="141">
        <f>+N127+N129+N130+N128</f>
        <v>45.650000000000006</v>
      </c>
      <c r="O131" s="155"/>
      <c r="P131" s="141">
        <f>+P127+P129+P130+P128</f>
        <v>309.19</v>
      </c>
      <c r="Q131" s="155"/>
    </row>
    <row r="133" spans="1:20" ht="15.75" x14ac:dyDescent="0.25">
      <c r="G133" s="133" t="s">
        <v>320</v>
      </c>
      <c r="H133" s="133"/>
      <c r="I133" s="133"/>
      <c r="J133" s="133"/>
    </row>
    <row r="134" spans="1:20" ht="15.75" x14ac:dyDescent="0.25">
      <c r="G134" s="14"/>
      <c r="H134" s="14"/>
      <c r="I134" s="14"/>
      <c r="J134" s="14"/>
    </row>
    <row r="135" spans="1:20" ht="15.75" x14ac:dyDescent="0.25">
      <c r="A135" s="92" t="s">
        <v>1</v>
      </c>
      <c r="B135" s="93"/>
      <c r="C135" s="93"/>
      <c r="D135" s="93"/>
      <c r="E135" s="93"/>
      <c r="F135" s="93"/>
      <c r="G135" s="94" t="s">
        <v>2</v>
      </c>
      <c r="H135" s="94" t="s">
        <v>3</v>
      </c>
      <c r="I135" s="94"/>
      <c r="J135" s="94" t="s">
        <v>4</v>
      </c>
      <c r="K135" s="94"/>
      <c r="L135" s="94"/>
      <c r="M135" s="94"/>
      <c r="N135" s="94"/>
      <c r="O135" s="94"/>
      <c r="P135" s="95" t="s">
        <v>5</v>
      </c>
      <c r="Q135" s="96"/>
    </row>
    <row r="136" spans="1:20" ht="15.75" x14ac:dyDescent="0.25">
      <c r="A136" s="93"/>
      <c r="B136" s="93"/>
      <c r="C136" s="93"/>
      <c r="D136" s="93"/>
      <c r="E136" s="93"/>
      <c r="F136" s="93"/>
      <c r="G136" s="94"/>
      <c r="H136" s="94"/>
      <c r="I136" s="94"/>
      <c r="J136" s="90" t="s">
        <v>6</v>
      </c>
      <c r="K136" s="91"/>
      <c r="L136" s="90" t="s">
        <v>7</v>
      </c>
      <c r="M136" s="91"/>
      <c r="N136" s="90" t="s">
        <v>8</v>
      </c>
      <c r="O136" s="91"/>
      <c r="P136" s="97"/>
      <c r="Q136" s="98"/>
    </row>
    <row r="137" spans="1:20" ht="15.75" x14ac:dyDescent="0.25">
      <c r="A137" s="74" t="s">
        <v>39</v>
      </c>
      <c r="B137" s="75"/>
      <c r="C137" s="75"/>
      <c r="D137" s="75"/>
      <c r="E137" s="75"/>
      <c r="F137" s="76"/>
      <c r="G137" s="28" t="s">
        <v>38</v>
      </c>
      <c r="H137" s="69" t="s">
        <v>249</v>
      </c>
      <c r="I137" s="70"/>
      <c r="J137" s="69">
        <v>2.16</v>
      </c>
      <c r="K137" s="70"/>
      <c r="L137" s="69">
        <v>3.72</v>
      </c>
      <c r="M137" s="70"/>
      <c r="N137" s="69">
        <v>9.3800000000000008</v>
      </c>
      <c r="O137" s="70"/>
      <c r="P137" s="69">
        <v>75.42</v>
      </c>
      <c r="Q137" s="70"/>
    </row>
    <row r="138" spans="1:20" ht="15.75" x14ac:dyDescent="0.25">
      <c r="A138" s="74" t="s">
        <v>40</v>
      </c>
      <c r="B138" s="75"/>
      <c r="C138" s="75"/>
      <c r="D138" s="75"/>
      <c r="E138" s="75"/>
      <c r="F138" s="76"/>
      <c r="G138" s="28" t="s">
        <v>17</v>
      </c>
      <c r="H138" s="69">
        <v>20</v>
      </c>
      <c r="I138" s="70"/>
      <c r="J138" s="69">
        <v>1.32</v>
      </c>
      <c r="K138" s="70"/>
      <c r="L138" s="69">
        <v>0.26</v>
      </c>
      <c r="M138" s="70"/>
      <c r="N138" s="69">
        <v>9.64</v>
      </c>
      <c r="O138" s="70"/>
      <c r="P138" s="69">
        <v>44.6</v>
      </c>
      <c r="Q138" s="70"/>
    </row>
    <row r="139" spans="1:20" ht="15.75" x14ac:dyDescent="0.25">
      <c r="A139" s="74" t="s">
        <v>41</v>
      </c>
      <c r="B139" s="75"/>
      <c r="C139" s="75"/>
      <c r="D139" s="75"/>
      <c r="E139" s="75"/>
      <c r="F139" s="76"/>
      <c r="G139" s="28" t="s">
        <v>42</v>
      </c>
      <c r="H139" s="69">
        <v>70</v>
      </c>
      <c r="I139" s="70"/>
      <c r="J139" s="69">
        <v>11.45</v>
      </c>
      <c r="K139" s="70"/>
      <c r="L139" s="69">
        <v>5.72</v>
      </c>
      <c r="M139" s="70"/>
      <c r="N139" s="69">
        <v>6.13</v>
      </c>
      <c r="O139" s="70"/>
      <c r="P139" s="69">
        <v>161.21</v>
      </c>
      <c r="Q139" s="77"/>
      <c r="R139" s="51"/>
      <c r="S139" s="52"/>
      <c r="T139" s="52"/>
    </row>
    <row r="140" spans="1:20" ht="15.75" customHeight="1" x14ac:dyDescent="0.25">
      <c r="A140" s="81" t="s">
        <v>393</v>
      </c>
      <c r="B140" s="82"/>
      <c r="C140" s="82"/>
      <c r="D140" s="82"/>
      <c r="E140" s="82"/>
      <c r="F140" s="83"/>
      <c r="G140" s="64" t="s">
        <v>394</v>
      </c>
      <c r="H140" s="69">
        <v>60</v>
      </c>
      <c r="I140" s="70"/>
      <c r="J140" s="69">
        <v>1.22</v>
      </c>
      <c r="K140" s="70"/>
      <c r="L140" s="69">
        <v>2.84</v>
      </c>
      <c r="M140" s="70"/>
      <c r="N140" s="69">
        <v>10.98</v>
      </c>
      <c r="O140" s="70"/>
      <c r="P140" s="69">
        <v>73.569999999999993</v>
      </c>
      <c r="Q140" s="70"/>
      <c r="R140" s="53"/>
      <c r="S140" s="50"/>
      <c r="T140" s="50"/>
    </row>
    <row r="141" spans="1:20" ht="15.75" x14ac:dyDescent="0.25">
      <c r="A141" s="74" t="s">
        <v>44</v>
      </c>
      <c r="B141" s="75"/>
      <c r="C141" s="75"/>
      <c r="D141" s="75"/>
      <c r="E141" s="75"/>
      <c r="F141" s="76"/>
      <c r="G141" s="28" t="s">
        <v>45</v>
      </c>
      <c r="H141" s="69">
        <v>40</v>
      </c>
      <c r="I141" s="70"/>
      <c r="J141" s="69">
        <v>0.88</v>
      </c>
      <c r="K141" s="70"/>
      <c r="L141" s="69">
        <v>2.35</v>
      </c>
      <c r="M141" s="70"/>
      <c r="N141" s="69">
        <v>2.83</v>
      </c>
      <c r="O141" s="70"/>
      <c r="P141" s="69">
        <v>33.68</v>
      </c>
      <c r="Q141" s="77"/>
      <c r="R141" s="51"/>
      <c r="S141" s="52"/>
      <c r="T141" s="52"/>
    </row>
    <row r="142" spans="1:20" ht="15.75" x14ac:dyDescent="0.25">
      <c r="A142" s="74" t="s">
        <v>414</v>
      </c>
      <c r="B142" s="75"/>
      <c r="C142" s="75"/>
      <c r="D142" s="75"/>
      <c r="E142" s="75"/>
      <c r="F142" s="76"/>
      <c r="G142" s="46" t="s">
        <v>415</v>
      </c>
      <c r="H142" s="69">
        <v>20</v>
      </c>
      <c r="I142" s="70"/>
      <c r="J142" s="69">
        <v>0.22</v>
      </c>
      <c r="K142" s="70"/>
      <c r="L142" s="69">
        <v>0.02</v>
      </c>
      <c r="M142" s="70"/>
      <c r="N142" s="69">
        <v>0.78</v>
      </c>
      <c r="O142" s="70"/>
      <c r="P142" s="69">
        <v>3.4</v>
      </c>
      <c r="Q142" s="77"/>
      <c r="R142" s="53"/>
      <c r="S142" s="50"/>
      <c r="T142" s="50"/>
    </row>
    <row r="143" spans="1:20" ht="15.75" x14ac:dyDescent="0.25">
      <c r="A143" s="74" t="s">
        <v>46</v>
      </c>
      <c r="B143" s="75"/>
      <c r="C143" s="75"/>
      <c r="D143" s="75"/>
      <c r="E143" s="75"/>
      <c r="F143" s="76"/>
      <c r="G143" s="28" t="s">
        <v>47</v>
      </c>
      <c r="H143" s="69">
        <v>150</v>
      </c>
      <c r="I143" s="70"/>
      <c r="J143" s="69">
        <v>0.04</v>
      </c>
      <c r="K143" s="70"/>
      <c r="L143" s="69">
        <v>0.01</v>
      </c>
      <c r="M143" s="70"/>
      <c r="N143" s="69">
        <v>0.55000000000000004</v>
      </c>
      <c r="O143" s="70"/>
      <c r="P143" s="69">
        <v>2.15</v>
      </c>
      <c r="Q143" s="70"/>
    </row>
    <row r="144" spans="1:20" ht="15.75" x14ac:dyDescent="0.25">
      <c r="A144" s="99" t="s">
        <v>14</v>
      </c>
      <c r="B144" s="100"/>
      <c r="C144" s="100"/>
      <c r="D144" s="100"/>
      <c r="E144" s="100"/>
      <c r="F144" s="100"/>
      <c r="G144" s="100"/>
      <c r="H144" s="100"/>
      <c r="I144" s="100"/>
      <c r="J144" s="90">
        <f>+J137+J138+J139+J140+J141+J143+J142</f>
        <v>17.289999999999996</v>
      </c>
      <c r="K144" s="91"/>
      <c r="L144" s="90">
        <f>+L137+L138+L139+L140+L141+L143+L142</f>
        <v>14.919999999999998</v>
      </c>
      <c r="M144" s="91"/>
      <c r="N144" s="90">
        <f>+N137+N138+N139+N140+N141+N143+N142</f>
        <v>40.29</v>
      </c>
      <c r="O144" s="91"/>
      <c r="P144" s="90">
        <f>+P137+P138+P139+P140+P141+P143+P142</f>
        <v>394.03</v>
      </c>
      <c r="Q144" s="91"/>
    </row>
    <row r="146" spans="1:20" ht="15.75" x14ac:dyDescent="0.25">
      <c r="G146" s="133" t="s">
        <v>321</v>
      </c>
      <c r="H146" s="133"/>
      <c r="I146" s="133"/>
      <c r="J146" s="133"/>
    </row>
    <row r="147" spans="1:20" ht="15.75" x14ac:dyDescent="0.25">
      <c r="G147" s="14"/>
      <c r="H147" s="14"/>
      <c r="I147" s="14"/>
      <c r="J147" s="14"/>
    </row>
    <row r="148" spans="1:20" ht="15.75" x14ac:dyDescent="0.25">
      <c r="A148" s="92" t="s">
        <v>1</v>
      </c>
      <c r="B148" s="93"/>
      <c r="C148" s="93"/>
      <c r="D148" s="93"/>
      <c r="E148" s="93"/>
      <c r="F148" s="93"/>
      <c r="G148" s="94" t="s">
        <v>2</v>
      </c>
      <c r="H148" s="94" t="s">
        <v>3</v>
      </c>
      <c r="I148" s="94"/>
      <c r="J148" s="94" t="s">
        <v>4</v>
      </c>
      <c r="K148" s="94"/>
      <c r="L148" s="94"/>
      <c r="M148" s="94"/>
      <c r="N148" s="94"/>
      <c r="O148" s="94"/>
      <c r="P148" s="95" t="s">
        <v>5</v>
      </c>
      <c r="Q148" s="96"/>
    </row>
    <row r="149" spans="1:20" ht="15.75" x14ac:dyDescent="0.25">
      <c r="A149" s="93"/>
      <c r="B149" s="93"/>
      <c r="C149" s="93"/>
      <c r="D149" s="93"/>
      <c r="E149" s="93"/>
      <c r="F149" s="93"/>
      <c r="G149" s="94"/>
      <c r="H149" s="94"/>
      <c r="I149" s="94"/>
      <c r="J149" s="90" t="s">
        <v>6</v>
      </c>
      <c r="K149" s="91"/>
      <c r="L149" s="90" t="s">
        <v>7</v>
      </c>
      <c r="M149" s="91"/>
      <c r="N149" s="90" t="s">
        <v>8</v>
      </c>
      <c r="O149" s="91"/>
      <c r="P149" s="97"/>
      <c r="Q149" s="98"/>
    </row>
    <row r="150" spans="1:20" ht="15.75" x14ac:dyDescent="0.25">
      <c r="A150" s="74" t="s">
        <v>297</v>
      </c>
      <c r="B150" s="75"/>
      <c r="C150" s="75"/>
      <c r="D150" s="75"/>
      <c r="E150" s="75"/>
      <c r="F150" s="76"/>
      <c r="G150" s="28" t="s">
        <v>298</v>
      </c>
      <c r="H150" s="69">
        <v>100</v>
      </c>
      <c r="I150" s="70"/>
      <c r="J150" s="69">
        <v>6.33</v>
      </c>
      <c r="K150" s="70"/>
      <c r="L150" s="69">
        <v>10.71</v>
      </c>
      <c r="M150" s="70"/>
      <c r="N150" s="69">
        <v>31.77</v>
      </c>
      <c r="O150" s="70"/>
      <c r="P150" s="69">
        <v>259</v>
      </c>
      <c r="Q150" s="70"/>
    </row>
    <row r="151" spans="1:20" ht="15.75" x14ac:dyDescent="0.25">
      <c r="A151" s="74" t="s">
        <v>200</v>
      </c>
      <c r="B151" s="75"/>
      <c r="C151" s="75"/>
      <c r="D151" s="75"/>
      <c r="E151" s="75"/>
      <c r="F151" s="76"/>
      <c r="G151" s="39" t="s">
        <v>63</v>
      </c>
      <c r="H151" s="69">
        <v>15</v>
      </c>
      <c r="I151" s="70"/>
      <c r="J151" s="69">
        <v>0.6</v>
      </c>
      <c r="K151" s="70"/>
      <c r="L151" s="69">
        <v>0.3</v>
      </c>
      <c r="M151" s="70"/>
      <c r="N151" s="69">
        <v>0.6</v>
      </c>
      <c r="O151" s="70"/>
      <c r="P151" s="69">
        <v>6</v>
      </c>
      <c r="Q151" s="70"/>
      <c r="R151" s="50"/>
      <c r="S151" s="50"/>
      <c r="T151" s="50"/>
    </row>
    <row r="152" spans="1:20" ht="15.75" x14ac:dyDescent="0.25">
      <c r="A152" s="74" t="s">
        <v>126</v>
      </c>
      <c r="B152" s="75"/>
      <c r="C152" s="75"/>
      <c r="D152" s="75"/>
      <c r="E152" s="75"/>
      <c r="F152" s="76"/>
      <c r="G152" s="28" t="s">
        <v>127</v>
      </c>
      <c r="H152" s="69">
        <v>25</v>
      </c>
      <c r="I152" s="70"/>
      <c r="J152" s="69">
        <v>0.25</v>
      </c>
      <c r="K152" s="70"/>
      <c r="L152" s="69">
        <v>0</v>
      </c>
      <c r="M152" s="70"/>
      <c r="N152" s="69">
        <v>5.94</v>
      </c>
      <c r="O152" s="70"/>
      <c r="P152" s="69">
        <v>19.170000000000002</v>
      </c>
      <c r="Q152" s="70"/>
      <c r="R152" s="52"/>
      <c r="S152" s="52"/>
      <c r="T152" s="52"/>
    </row>
    <row r="153" spans="1:20" ht="15.75" x14ac:dyDescent="0.25">
      <c r="A153" s="74" t="s">
        <v>311</v>
      </c>
      <c r="B153" s="75"/>
      <c r="C153" s="75"/>
      <c r="D153" s="75"/>
      <c r="E153" s="75"/>
      <c r="F153" s="76"/>
      <c r="G153" s="28" t="s">
        <v>13</v>
      </c>
      <c r="H153" s="69">
        <v>150</v>
      </c>
      <c r="I153" s="70"/>
      <c r="J153" s="69">
        <v>1.08</v>
      </c>
      <c r="K153" s="70"/>
      <c r="L153" s="69">
        <v>0.42</v>
      </c>
      <c r="M153" s="70"/>
      <c r="N153" s="69">
        <v>20.55</v>
      </c>
      <c r="O153" s="70"/>
      <c r="P153" s="69">
        <v>82.5</v>
      </c>
      <c r="Q153" s="70"/>
    </row>
    <row r="154" spans="1:20" ht="15.75" x14ac:dyDescent="0.25">
      <c r="A154" s="74" t="s">
        <v>185</v>
      </c>
      <c r="B154" s="75"/>
      <c r="C154" s="75"/>
      <c r="D154" s="75"/>
      <c r="E154" s="75"/>
      <c r="F154" s="76"/>
      <c r="G154" s="28" t="s">
        <v>50</v>
      </c>
      <c r="H154" s="69">
        <v>150</v>
      </c>
      <c r="I154" s="70"/>
      <c r="J154" s="69">
        <v>0</v>
      </c>
      <c r="K154" s="70"/>
      <c r="L154" s="69">
        <v>0</v>
      </c>
      <c r="M154" s="70"/>
      <c r="N154" s="69">
        <v>0</v>
      </c>
      <c r="O154" s="70"/>
      <c r="P154" s="69">
        <v>0</v>
      </c>
      <c r="Q154" s="70"/>
    </row>
    <row r="155" spans="1:20" ht="15.75" x14ac:dyDescent="0.25">
      <c r="A155" s="99" t="s">
        <v>14</v>
      </c>
      <c r="B155" s="100"/>
      <c r="C155" s="100"/>
      <c r="D155" s="100"/>
      <c r="E155" s="100"/>
      <c r="F155" s="100"/>
      <c r="G155" s="100"/>
      <c r="H155" s="100"/>
      <c r="I155" s="100"/>
      <c r="J155" s="90">
        <f t="shared" ref="J155" si="2">+J150+J151+J152+J153+J154</f>
        <v>8.26</v>
      </c>
      <c r="K155" s="91"/>
      <c r="L155" s="90">
        <f t="shared" ref="L155" si="3">+L150+L151+L152+L153+L154</f>
        <v>11.430000000000001</v>
      </c>
      <c r="M155" s="91"/>
      <c r="N155" s="90">
        <f t="shared" ref="N155" si="4">+N150+N151+N152+N153+N154</f>
        <v>58.86</v>
      </c>
      <c r="O155" s="91"/>
      <c r="P155" s="90">
        <f t="shared" ref="P155" si="5">+P150+P151+P152+P153+P154</f>
        <v>366.67</v>
      </c>
      <c r="Q155" s="91"/>
    </row>
    <row r="156" spans="1:20" ht="15.75" x14ac:dyDescent="0.25">
      <c r="A156" s="99" t="s">
        <v>49</v>
      </c>
      <c r="B156" s="100"/>
      <c r="C156" s="100"/>
      <c r="D156" s="100"/>
      <c r="E156" s="100"/>
      <c r="F156" s="100"/>
      <c r="G156" s="100"/>
      <c r="H156" s="100"/>
      <c r="I156" s="100"/>
      <c r="J156" s="141">
        <f>+J131+J144+J155</f>
        <v>35.409999999999997</v>
      </c>
      <c r="K156" s="142"/>
      <c r="L156" s="141">
        <f>+L131+L144+L155</f>
        <v>37.29</v>
      </c>
      <c r="M156" s="142"/>
      <c r="N156" s="141">
        <f>+N131+N144+N155</f>
        <v>144.80000000000001</v>
      </c>
      <c r="O156" s="142"/>
      <c r="P156" s="141">
        <f>+P131+P144+P155</f>
        <v>1069.8900000000001</v>
      </c>
      <c r="Q156" s="142"/>
    </row>
    <row r="158" spans="1:20" ht="15.75" x14ac:dyDescent="0.25">
      <c r="A158" s="103" t="s">
        <v>27</v>
      </c>
      <c r="B158" s="103"/>
      <c r="C158" s="103"/>
      <c r="D158" s="103"/>
      <c r="E158" s="103"/>
      <c r="F158" s="103"/>
      <c r="G158" s="103"/>
      <c r="H158" s="103"/>
      <c r="R158">
        <v>3</v>
      </c>
    </row>
    <row r="159" spans="1:20" ht="15.75" x14ac:dyDescent="0.25">
      <c r="A159" s="27"/>
      <c r="B159" s="27"/>
      <c r="C159" s="27"/>
      <c r="D159" s="27"/>
      <c r="E159" s="27"/>
      <c r="F159" s="27"/>
      <c r="G159" s="27"/>
      <c r="H159" s="27"/>
    </row>
    <row r="160" spans="1:20" ht="15.75" x14ac:dyDescent="0.25">
      <c r="A160" s="27"/>
      <c r="B160" s="27"/>
      <c r="C160" s="27"/>
      <c r="D160" s="27"/>
      <c r="E160" s="27"/>
      <c r="F160" s="27"/>
      <c r="G160" s="27"/>
      <c r="H160" s="27"/>
    </row>
    <row r="161" spans="1:19" ht="15.75" x14ac:dyDescent="0.25">
      <c r="A161" s="27"/>
      <c r="B161" s="27"/>
      <c r="C161" s="27"/>
      <c r="D161" s="27"/>
      <c r="E161" s="27"/>
      <c r="F161" s="27"/>
      <c r="G161" s="27"/>
      <c r="H161" s="27"/>
    </row>
    <row r="162" spans="1:19" ht="15.75" x14ac:dyDescent="0.25">
      <c r="A162" s="27"/>
      <c r="B162" s="27"/>
      <c r="C162" s="27"/>
      <c r="D162" s="27"/>
      <c r="E162" s="27"/>
      <c r="F162" s="27"/>
      <c r="G162" s="27"/>
      <c r="H162" s="27"/>
    </row>
    <row r="163" spans="1:19" ht="15.75" x14ac:dyDescent="0.25">
      <c r="A163" s="25"/>
      <c r="B163" s="25"/>
      <c r="C163" s="25"/>
      <c r="D163" s="25"/>
      <c r="E163" s="25"/>
      <c r="F163" s="25"/>
      <c r="G163" s="25"/>
      <c r="H163" s="25"/>
    </row>
    <row r="164" spans="1:19" ht="15.75" x14ac:dyDescent="0.25">
      <c r="A164" s="25"/>
      <c r="B164" s="25"/>
      <c r="C164" s="25"/>
      <c r="D164" s="25"/>
      <c r="E164" s="25"/>
      <c r="F164" s="25"/>
      <c r="G164" s="25"/>
      <c r="H164" s="25"/>
    </row>
    <row r="165" spans="1:19" ht="15.75" x14ac:dyDescent="0.25">
      <c r="A165" s="25"/>
      <c r="B165" s="25"/>
      <c r="C165" s="25"/>
      <c r="D165" s="25"/>
      <c r="E165" s="25"/>
      <c r="F165" s="25"/>
      <c r="G165" s="25"/>
      <c r="H165" s="25"/>
    </row>
    <row r="166" spans="1:19" ht="15.75" x14ac:dyDescent="0.25">
      <c r="A166" s="49"/>
      <c r="B166" s="49"/>
      <c r="C166" s="49"/>
      <c r="D166" s="49"/>
      <c r="E166" s="49"/>
      <c r="F166" s="49"/>
      <c r="G166" s="49"/>
      <c r="H166" s="49"/>
    </row>
    <row r="167" spans="1:19" ht="15.75" x14ac:dyDescent="0.25">
      <c r="A167" s="49"/>
      <c r="B167" s="49"/>
      <c r="C167" s="49"/>
      <c r="D167" s="49"/>
    </row>
    <row r="168" spans="1:19" ht="15.75" x14ac:dyDescent="0.25">
      <c r="A168" s="49"/>
      <c r="B168" s="49"/>
      <c r="C168" s="49"/>
      <c r="D168" s="49"/>
    </row>
    <row r="169" spans="1:19" ht="15.75" x14ac:dyDescent="0.25">
      <c r="A169" s="25"/>
      <c r="B169" s="25"/>
      <c r="C169" s="25"/>
      <c r="D169" s="25"/>
    </row>
    <row r="170" spans="1:19" ht="15.75" x14ac:dyDescent="0.25">
      <c r="A170" s="36"/>
      <c r="B170" s="36"/>
      <c r="C170" s="36"/>
      <c r="D170" s="36"/>
      <c r="E170" s="36"/>
      <c r="F170" s="36"/>
      <c r="G170" s="36"/>
      <c r="H170" s="36"/>
    </row>
    <row r="171" spans="1:19" ht="15.75" x14ac:dyDescent="0.25">
      <c r="A171" s="49"/>
      <c r="B171" s="49"/>
      <c r="C171" s="49"/>
      <c r="D171" s="49"/>
      <c r="E171" s="49"/>
      <c r="F171" s="49"/>
      <c r="G171" s="49"/>
      <c r="H171" s="49"/>
    </row>
    <row r="172" spans="1:19" ht="15.75" x14ac:dyDescent="0.25">
      <c r="A172" s="36"/>
      <c r="B172" s="36"/>
      <c r="C172" s="36"/>
      <c r="D172" s="36"/>
      <c r="E172" s="36"/>
      <c r="F172" s="36"/>
      <c r="G172" s="36"/>
      <c r="H172" s="36"/>
    </row>
    <row r="173" spans="1:19" ht="15" customHeight="1" x14ac:dyDescent="0.25">
      <c r="I173" s="15"/>
      <c r="J173" s="15"/>
      <c r="P173" s="71" t="s">
        <v>435</v>
      </c>
      <c r="Q173" s="71"/>
      <c r="R173" s="71"/>
      <c r="S173" s="71"/>
    </row>
    <row r="174" spans="1:19" ht="15" customHeight="1" x14ac:dyDescent="0.25">
      <c r="A174" s="130" t="s">
        <v>308</v>
      </c>
      <c r="B174" s="131"/>
      <c r="C174" s="131"/>
      <c r="D174" s="131"/>
      <c r="E174" s="131"/>
      <c r="I174" s="15"/>
      <c r="J174" s="15"/>
      <c r="P174" s="71"/>
      <c r="Q174" s="71"/>
      <c r="R174" s="71"/>
      <c r="S174" s="71"/>
    </row>
    <row r="175" spans="1:19" ht="15" customHeight="1" x14ac:dyDescent="0.25">
      <c r="A175" s="131"/>
      <c r="B175" s="131"/>
      <c r="C175" s="131"/>
      <c r="D175" s="131"/>
      <c r="E175" s="131"/>
      <c r="I175" s="15"/>
      <c r="J175" s="15"/>
      <c r="P175" s="71"/>
      <c r="Q175" s="71"/>
      <c r="R175" s="71"/>
      <c r="S175" s="71"/>
    </row>
    <row r="176" spans="1:19" ht="15" customHeight="1" x14ac:dyDescent="0.25">
      <c r="A176" s="131"/>
      <c r="B176" s="131"/>
      <c r="C176" s="131"/>
      <c r="D176" s="131"/>
      <c r="E176" s="131"/>
      <c r="I176" s="15"/>
      <c r="J176" s="15"/>
      <c r="P176" s="71"/>
      <c r="Q176" s="71"/>
      <c r="R176" s="71"/>
      <c r="S176" s="71"/>
    </row>
    <row r="177" spans="1:20" ht="15" customHeight="1" x14ac:dyDescent="0.25">
      <c r="I177" s="15"/>
      <c r="J177" s="15"/>
      <c r="P177" s="71"/>
      <c r="Q177" s="71"/>
      <c r="R177" s="71"/>
      <c r="S177" s="71"/>
    </row>
    <row r="178" spans="1:20" ht="15.75" x14ac:dyDescent="0.25">
      <c r="A178" s="132" t="s">
        <v>51</v>
      </c>
      <c r="B178" s="132"/>
      <c r="C178" s="132"/>
      <c r="D178" s="132"/>
      <c r="P178" s="71"/>
      <c r="Q178" s="71"/>
      <c r="R178" s="71"/>
      <c r="S178" s="71"/>
    </row>
    <row r="179" spans="1:20" ht="15" customHeight="1" x14ac:dyDescent="0.25">
      <c r="G179" s="133" t="s">
        <v>319</v>
      </c>
      <c r="H179" s="133"/>
      <c r="I179" s="133"/>
      <c r="J179" s="133"/>
      <c r="P179" s="71"/>
      <c r="Q179" s="71"/>
      <c r="R179" s="71"/>
      <c r="S179" s="71"/>
    </row>
    <row r="180" spans="1:20" ht="15.75" x14ac:dyDescent="0.25">
      <c r="P180" s="21"/>
      <c r="Q180" s="21"/>
      <c r="R180" s="21"/>
      <c r="S180" s="21"/>
    </row>
    <row r="181" spans="1:20" ht="15.75" x14ac:dyDescent="0.25">
      <c r="A181" s="134" t="s">
        <v>1</v>
      </c>
      <c r="B181" s="135"/>
      <c r="C181" s="135"/>
      <c r="D181" s="135"/>
      <c r="E181" s="135"/>
      <c r="F181" s="135"/>
      <c r="G181" s="136" t="s">
        <v>2</v>
      </c>
      <c r="H181" s="136" t="s">
        <v>3</v>
      </c>
      <c r="I181" s="136"/>
      <c r="J181" s="136" t="s">
        <v>4</v>
      </c>
      <c r="K181" s="136"/>
      <c r="L181" s="136"/>
      <c r="M181" s="136"/>
      <c r="N181" s="136"/>
      <c r="O181" s="136"/>
      <c r="P181" s="137" t="s">
        <v>5</v>
      </c>
      <c r="Q181" s="138"/>
    </row>
    <row r="182" spans="1:20" ht="15.75" x14ac:dyDescent="0.25">
      <c r="A182" s="135"/>
      <c r="B182" s="135"/>
      <c r="C182" s="135"/>
      <c r="D182" s="135"/>
      <c r="E182" s="135"/>
      <c r="F182" s="135"/>
      <c r="G182" s="136"/>
      <c r="H182" s="136"/>
      <c r="I182" s="136"/>
      <c r="J182" s="141" t="s">
        <v>6</v>
      </c>
      <c r="K182" s="142"/>
      <c r="L182" s="141" t="s">
        <v>7</v>
      </c>
      <c r="M182" s="142"/>
      <c r="N182" s="141" t="s">
        <v>8</v>
      </c>
      <c r="O182" s="142"/>
      <c r="P182" s="139"/>
      <c r="Q182" s="140"/>
    </row>
    <row r="183" spans="1:20" ht="15.75" x14ac:dyDescent="0.25">
      <c r="A183" s="150" t="s">
        <v>209</v>
      </c>
      <c r="B183" s="151"/>
      <c r="C183" s="151"/>
      <c r="D183" s="151"/>
      <c r="E183" s="151"/>
      <c r="F183" s="152"/>
      <c r="G183" s="32" t="s">
        <v>210</v>
      </c>
      <c r="H183" s="72" t="s">
        <v>52</v>
      </c>
      <c r="I183" s="73"/>
      <c r="J183" s="146">
        <v>4.9000000000000004</v>
      </c>
      <c r="K183" s="147"/>
      <c r="L183" s="72" t="s">
        <v>347</v>
      </c>
      <c r="M183" s="73"/>
      <c r="N183" s="72" t="s">
        <v>348</v>
      </c>
      <c r="O183" s="73"/>
      <c r="P183" s="72" t="s">
        <v>349</v>
      </c>
      <c r="Q183" s="73"/>
      <c r="R183" s="50"/>
      <c r="S183" s="50"/>
      <c r="T183" s="50"/>
    </row>
    <row r="184" spans="1:20" ht="15.75" x14ac:dyDescent="0.25">
      <c r="A184" s="150" t="s">
        <v>312</v>
      </c>
      <c r="B184" s="151"/>
      <c r="C184" s="151"/>
      <c r="D184" s="151"/>
      <c r="E184" s="151"/>
      <c r="F184" s="152"/>
      <c r="G184" s="32" t="s">
        <v>313</v>
      </c>
      <c r="H184" s="72" t="s">
        <v>196</v>
      </c>
      <c r="I184" s="73"/>
      <c r="J184" s="146">
        <v>0.25</v>
      </c>
      <c r="K184" s="147"/>
      <c r="L184" s="72" t="s">
        <v>54</v>
      </c>
      <c r="M184" s="73"/>
      <c r="N184" s="72" t="s">
        <v>314</v>
      </c>
      <c r="O184" s="73"/>
      <c r="P184" s="72" t="s">
        <v>315</v>
      </c>
      <c r="Q184" s="73"/>
    </row>
    <row r="185" spans="1:20" ht="15.75" x14ac:dyDescent="0.25">
      <c r="A185" s="143" t="s">
        <v>37</v>
      </c>
      <c r="B185" s="144"/>
      <c r="C185" s="144"/>
      <c r="D185" s="144"/>
      <c r="E185" s="144"/>
      <c r="F185" s="145"/>
      <c r="G185" s="2" t="s">
        <v>12</v>
      </c>
      <c r="H185" s="72" t="s">
        <v>52</v>
      </c>
      <c r="I185" s="73"/>
      <c r="J185" s="72" t="s">
        <v>54</v>
      </c>
      <c r="K185" s="73"/>
      <c r="L185" s="72" t="s">
        <v>54</v>
      </c>
      <c r="M185" s="73"/>
      <c r="N185" s="72" t="s">
        <v>54</v>
      </c>
      <c r="O185" s="73"/>
      <c r="P185" s="72" t="s">
        <v>54</v>
      </c>
      <c r="Q185" s="73"/>
    </row>
    <row r="186" spans="1:20" ht="15.75" x14ac:dyDescent="0.25">
      <c r="A186" s="143" t="s">
        <v>329</v>
      </c>
      <c r="B186" s="144"/>
      <c r="C186" s="144"/>
      <c r="D186" s="144"/>
      <c r="E186" s="144"/>
      <c r="F186" s="145"/>
      <c r="G186" s="2" t="s">
        <v>330</v>
      </c>
      <c r="H186" s="72" t="s">
        <v>48</v>
      </c>
      <c r="I186" s="73"/>
      <c r="J186" s="72" t="s">
        <v>331</v>
      </c>
      <c r="K186" s="73"/>
      <c r="L186" s="72" t="s">
        <v>332</v>
      </c>
      <c r="M186" s="73"/>
      <c r="N186" s="72" t="s">
        <v>333</v>
      </c>
      <c r="O186" s="73"/>
      <c r="P186" s="72" t="s">
        <v>334</v>
      </c>
      <c r="Q186" s="73"/>
      <c r="R186" s="50"/>
      <c r="S186" s="50"/>
      <c r="T186" s="50"/>
    </row>
    <row r="187" spans="1:20" ht="15.75" x14ac:dyDescent="0.25">
      <c r="A187" s="153" t="s">
        <v>14</v>
      </c>
      <c r="B187" s="154"/>
      <c r="C187" s="154"/>
      <c r="D187" s="154"/>
      <c r="E187" s="154"/>
      <c r="F187" s="154"/>
      <c r="G187" s="154"/>
      <c r="H187" s="154"/>
      <c r="I187" s="154"/>
      <c r="J187" s="87">
        <f>+J183+J186+J185+J184</f>
        <v>6.67</v>
      </c>
      <c r="K187" s="110"/>
      <c r="L187" s="87">
        <f>+L183+L186+L185+L184</f>
        <v>6.25</v>
      </c>
      <c r="M187" s="110"/>
      <c r="N187" s="87">
        <f>+N183+N186+N185+N184</f>
        <v>44.52</v>
      </c>
      <c r="O187" s="110"/>
      <c r="P187" s="87">
        <f>+P183+P186+P185+P184</f>
        <v>244.25</v>
      </c>
      <c r="Q187" s="110"/>
    </row>
    <row r="189" spans="1:20" ht="15.75" x14ac:dyDescent="0.25">
      <c r="G189" s="133" t="s">
        <v>320</v>
      </c>
      <c r="H189" s="133"/>
      <c r="I189" s="133"/>
      <c r="J189" s="133"/>
    </row>
    <row r="191" spans="1:20" ht="15.75" x14ac:dyDescent="0.25">
      <c r="A191" s="92" t="s">
        <v>1</v>
      </c>
      <c r="B191" s="93"/>
      <c r="C191" s="93"/>
      <c r="D191" s="93"/>
      <c r="E191" s="93"/>
      <c r="F191" s="93"/>
      <c r="G191" s="94" t="s">
        <v>2</v>
      </c>
      <c r="H191" s="94" t="s">
        <v>3</v>
      </c>
      <c r="I191" s="94"/>
      <c r="J191" s="94" t="s">
        <v>4</v>
      </c>
      <c r="K191" s="94"/>
      <c r="L191" s="94"/>
      <c r="M191" s="94"/>
      <c r="N191" s="94"/>
      <c r="O191" s="94"/>
      <c r="P191" s="95" t="s">
        <v>5</v>
      </c>
      <c r="Q191" s="96"/>
    </row>
    <row r="192" spans="1:20" ht="15.75" x14ac:dyDescent="0.25">
      <c r="A192" s="93"/>
      <c r="B192" s="93"/>
      <c r="C192" s="93"/>
      <c r="D192" s="93"/>
      <c r="E192" s="93"/>
      <c r="F192" s="93"/>
      <c r="G192" s="94"/>
      <c r="H192" s="94"/>
      <c r="I192" s="94"/>
      <c r="J192" s="90" t="s">
        <v>6</v>
      </c>
      <c r="K192" s="91"/>
      <c r="L192" s="90" t="s">
        <v>7</v>
      </c>
      <c r="M192" s="91"/>
      <c r="N192" s="90" t="s">
        <v>8</v>
      </c>
      <c r="O192" s="91"/>
      <c r="P192" s="97"/>
      <c r="Q192" s="98"/>
    </row>
    <row r="193" spans="1:20" x14ac:dyDescent="0.25">
      <c r="A193" s="81" t="s">
        <v>55</v>
      </c>
      <c r="B193" s="82"/>
      <c r="C193" s="82"/>
      <c r="D193" s="82"/>
      <c r="E193" s="82"/>
      <c r="F193" s="83"/>
      <c r="G193" s="104" t="s">
        <v>56</v>
      </c>
      <c r="H193" s="106">
        <v>100</v>
      </c>
      <c r="I193" s="107"/>
      <c r="J193" s="106">
        <v>0.73</v>
      </c>
      <c r="K193" s="107"/>
      <c r="L193" s="106">
        <v>2.04</v>
      </c>
      <c r="M193" s="107"/>
      <c r="N193" s="106">
        <v>5.69</v>
      </c>
      <c r="O193" s="107"/>
      <c r="P193" s="106">
        <v>43.08</v>
      </c>
      <c r="Q193" s="107"/>
    </row>
    <row r="194" spans="1:20" x14ac:dyDescent="0.25">
      <c r="A194" s="84"/>
      <c r="B194" s="85"/>
      <c r="C194" s="85"/>
      <c r="D194" s="85"/>
      <c r="E194" s="85"/>
      <c r="F194" s="86"/>
      <c r="G194" s="105"/>
      <c r="H194" s="108"/>
      <c r="I194" s="109"/>
      <c r="J194" s="108"/>
      <c r="K194" s="109"/>
      <c r="L194" s="108"/>
      <c r="M194" s="109"/>
      <c r="N194" s="108"/>
      <c r="O194" s="109"/>
      <c r="P194" s="108"/>
      <c r="Q194" s="109"/>
    </row>
    <row r="195" spans="1:20" ht="15.75" x14ac:dyDescent="0.25">
      <c r="A195" s="74" t="s">
        <v>16</v>
      </c>
      <c r="B195" s="75"/>
      <c r="C195" s="75"/>
      <c r="D195" s="75"/>
      <c r="E195" s="75"/>
      <c r="F195" s="76"/>
      <c r="G195" s="28" t="s">
        <v>17</v>
      </c>
      <c r="H195" s="69">
        <v>30</v>
      </c>
      <c r="I195" s="70"/>
      <c r="J195" s="69">
        <v>1.98</v>
      </c>
      <c r="K195" s="70"/>
      <c r="L195" s="69">
        <v>0.39</v>
      </c>
      <c r="M195" s="70"/>
      <c r="N195" s="69">
        <v>14.46</v>
      </c>
      <c r="O195" s="70"/>
      <c r="P195" s="69">
        <v>66.900000000000006</v>
      </c>
      <c r="Q195" s="70"/>
    </row>
    <row r="196" spans="1:20" ht="15.75" x14ac:dyDescent="0.25">
      <c r="A196" s="78" t="s">
        <v>57</v>
      </c>
      <c r="B196" s="75"/>
      <c r="C196" s="75"/>
      <c r="D196" s="75"/>
      <c r="E196" s="75"/>
      <c r="F196" s="76"/>
      <c r="G196" s="28" t="s">
        <v>58</v>
      </c>
      <c r="H196" s="69">
        <v>60</v>
      </c>
      <c r="I196" s="70"/>
      <c r="J196" s="69">
        <v>17.420000000000002</v>
      </c>
      <c r="K196" s="70"/>
      <c r="L196" s="69">
        <v>2.11</v>
      </c>
      <c r="M196" s="70"/>
      <c r="N196" s="69">
        <v>2.5499999999999998</v>
      </c>
      <c r="O196" s="70"/>
      <c r="P196" s="69">
        <v>98.33</v>
      </c>
      <c r="Q196" s="70"/>
    </row>
    <row r="197" spans="1:20" ht="15.75" x14ac:dyDescent="0.25">
      <c r="A197" s="78" t="s">
        <v>416</v>
      </c>
      <c r="B197" s="79"/>
      <c r="C197" s="79"/>
      <c r="D197" s="79"/>
      <c r="E197" s="79"/>
      <c r="F197" s="80"/>
      <c r="G197" s="67" t="s">
        <v>417</v>
      </c>
      <c r="H197" s="69">
        <v>20</v>
      </c>
      <c r="I197" s="70"/>
      <c r="J197" s="69">
        <v>0.42</v>
      </c>
      <c r="K197" s="70"/>
      <c r="L197" s="69">
        <v>3.87</v>
      </c>
      <c r="M197" s="70"/>
      <c r="N197" s="69">
        <v>1.29</v>
      </c>
      <c r="O197" s="70"/>
      <c r="P197" s="69">
        <v>41.61</v>
      </c>
      <c r="Q197" s="70"/>
    </row>
    <row r="198" spans="1:20" ht="15.75" x14ac:dyDescent="0.25">
      <c r="A198" s="74" t="s">
        <v>89</v>
      </c>
      <c r="B198" s="75"/>
      <c r="C198" s="75"/>
      <c r="D198" s="75"/>
      <c r="E198" s="75"/>
      <c r="F198" s="76"/>
      <c r="G198" s="28" t="s">
        <v>90</v>
      </c>
      <c r="H198" s="69">
        <v>50</v>
      </c>
      <c r="I198" s="70"/>
      <c r="J198" s="69">
        <v>3.03</v>
      </c>
      <c r="K198" s="70"/>
      <c r="L198" s="69">
        <v>2.75</v>
      </c>
      <c r="M198" s="70"/>
      <c r="N198" s="69">
        <v>16.7</v>
      </c>
      <c r="O198" s="70"/>
      <c r="P198" s="69">
        <v>101.8</v>
      </c>
      <c r="Q198" s="70"/>
    </row>
    <row r="199" spans="1:20" ht="15.75" x14ac:dyDescent="0.25">
      <c r="A199" s="74" t="s">
        <v>380</v>
      </c>
      <c r="B199" s="75"/>
      <c r="C199" s="75"/>
      <c r="D199" s="75"/>
      <c r="E199" s="75"/>
      <c r="F199" s="76"/>
      <c r="G199" s="61" t="s">
        <v>381</v>
      </c>
      <c r="H199" s="69">
        <v>40</v>
      </c>
      <c r="I199" s="70"/>
      <c r="J199" s="69">
        <v>0.34</v>
      </c>
      <c r="K199" s="70"/>
      <c r="L199" s="69">
        <v>2</v>
      </c>
      <c r="M199" s="70"/>
      <c r="N199" s="69">
        <v>2.5499999999999998</v>
      </c>
      <c r="O199" s="70"/>
      <c r="P199" s="69">
        <v>29.17</v>
      </c>
      <c r="Q199" s="70"/>
      <c r="R199" s="50"/>
      <c r="S199" s="50"/>
      <c r="T199" s="50"/>
    </row>
    <row r="200" spans="1:20" ht="15.75" x14ac:dyDescent="0.25">
      <c r="A200" s="74" t="s">
        <v>21</v>
      </c>
      <c r="B200" s="75"/>
      <c r="C200" s="75"/>
      <c r="D200" s="75"/>
      <c r="E200" s="75"/>
      <c r="F200" s="76"/>
      <c r="G200" s="46" t="s">
        <v>22</v>
      </c>
      <c r="H200" s="69">
        <v>20</v>
      </c>
      <c r="I200" s="70"/>
      <c r="J200" s="69">
        <v>0.16</v>
      </c>
      <c r="K200" s="70"/>
      <c r="L200" s="69">
        <v>0.04</v>
      </c>
      <c r="M200" s="70"/>
      <c r="N200" s="69">
        <v>0.46</v>
      </c>
      <c r="O200" s="70"/>
      <c r="P200" s="69">
        <v>2.2000000000000002</v>
      </c>
      <c r="Q200" s="70"/>
      <c r="R200" s="50"/>
      <c r="S200" s="50"/>
      <c r="T200" s="50"/>
    </row>
    <row r="201" spans="1:20" ht="15.75" x14ac:dyDescent="0.25">
      <c r="A201" s="74" t="s">
        <v>59</v>
      </c>
      <c r="B201" s="75"/>
      <c r="C201" s="75"/>
      <c r="D201" s="75"/>
      <c r="E201" s="75"/>
      <c r="F201" s="76"/>
      <c r="G201" s="28" t="s">
        <v>60</v>
      </c>
      <c r="H201" s="69">
        <v>150</v>
      </c>
      <c r="I201" s="70"/>
      <c r="J201" s="69">
        <v>0.09</v>
      </c>
      <c r="K201" s="70"/>
      <c r="L201" s="69">
        <v>0.03</v>
      </c>
      <c r="M201" s="70"/>
      <c r="N201" s="69">
        <v>0.24</v>
      </c>
      <c r="O201" s="70"/>
      <c r="P201" s="69">
        <v>1.32</v>
      </c>
      <c r="Q201" s="70"/>
    </row>
    <row r="202" spans="1:20" ht="15.75" x14ac:dyDescent="0.25">
      <c r="A202" s="99" t="s">
        <v>14</v>
      </c>
      <c r="B202" s="100"/>
      <c r="C202" s="100"/>
      <c r="D202" s="100"/>
      <c r="E202" s="100"/>
      <c r="F202" s="100"/>
      <c r="G202" s="100"/>
      <c r="H202" s="100"/>
      <c r="I202" s="100"/>
      <c r="J202" s="90">
        <f>+J193+J195+J196+J198+J199+J201+J200+J197</f>
        <v>24.170000000000005</v>
      </c>
      <c r="K202" s="91"/>
      <c r="L202" s="90">
        <f>+L193+L195+L196+L198+L199+L201+L200+L197</f>
        <v>13.229999999999997</v>
      </c>
      <c r="M202" s="91"/>
      <c r="N202" s="90">
        <f>+N193+N195+N196+N198+N199+N201+N200+N197</f>
        <v>43.940000000000005</v>
      </c>
      <c r="O202" s="91"/>
      <c r="P202" s="90">
        <f>+P193+P195+P196+P198+P199+P201+P200+P197</f>
        <v>384.41</v>
      </c>
      <c r="Q202" s="91"/>
    </row>
    <row r="204" spans="1:20" ht="15.75" x14ac:dyDescent="0.25">
      <c r="G204" s="133" t="s">
        <v>321</v>
      </c>
      <c r="H204" s="133"/>
      <c r="I204" s="133"/>
      <c r="J204" s="133"/>
    </row>
    <row r="206" spans="1:20" ht="15.75" x14ac:dyDescent="0.25">
      <c r="A206" s="92" t="s">
        <v>1</v>
      </c>
      <c r="B206" s="93"/>
      <c r="C206" s="93"/>
      <c r="D206" s="93"/>
      <c r="E206" s="93"/>
      <c r="F206" s="93"/>
      <c r="G206" s="94" t="s">
        <v>2</v>
      </c>
      <c r="H206" s="94" t="s">
        <v>3</v>
      </c>
      <c r="I206" s="94"/>
      <c r="J206" s="94" t="s">
        <v>4</v>
      </c>
      <c r="K206" s="94"/>
      <c r="L206" s="94"/>
      <c r="M206" s="94"/>
      <c r="N206" s="94"/>
      <c r="O206" s="94"/>
      <c r="P206" s="95" t="s">
        <v>5</v>
      </c>
      <c r="Q206" s="96"/>
    </row>
    <row r="207" spans="1:20" ht="15.75" x14ac:dyDescent="0.25">
      <c r="A207" s="93"/>
      <c r="B207" s="93"/>
      <c r="C207" s="93"/>
      <c r="D207" s="93"/>
      <c r="E207" s="93"/>
      <c r="F207" s="93"/>
      <c r="G207" s="94"/>
      <c r="H207" s="94"/>
      <c r="I207" s="94"/>
      <c r="J207" s="90" t="s">
        <v>6</v>
      </c>
      <c r="K207" s="91"/>
      <c r="L207" s="90" t="s">
        <v>7</v>
      </c>
      <c r="M207" s="91"/>
      <c r="N207" s="90" t="s">
        <v>8</v>
      </c>
      <c r="O207" s="91"/>
      <c r="P207" s="97"/>
      <c r="Q207" s="98"/>
    </row>
    <row r="208" spans="1:20" ht="15.75" x14ac:dyDescent="0.25">
      <c r="A208" s="74" t="s">
        <v>61</v>
      </c>
      <c r="B208" s="75"/>
      <c r="C208" s="75"/>
      <c r="D208" s="75"/>
      <c r="E208" s="75"/>
      <c r="F208" s="76"/>
      <c r="G208" s="28" t="s">
        <v>62</v>
      </c>
      <c r="H208" s="69">
        <v>120</v>
      </c>
      <c r="I208" s="70"/>
      <c r="J208" s="69">
        <v>17.489999999999998</v>
      </c>
      <c r="K208" s="70"/>
      <c r="L208" s="69">
        <v>7.82</v>
      </c>
      <c r="M208" s="70"/>
      <c r="N208" s="69">
        <v>36.39</v>
      </c>
      <c r="O208" s="70"/>
      <c r="P208" s="69">
        <v>279.26</v>
      </c>
      <c r="Q208" s="70"/>
    </row>
    <row r="209" spans="1:18" ht="15.75" x14ac:dyDescent="0.25">
      <c r="A209" s="74" t="s">
        <v>126</v>
      </c>
      <c r="B209" s="75"/>
      <c r="C209" s="75"/>
      <c r="D209" s="75"/>
      <c r="E209" s="75"/>
      <c r="F209" s="76"/>
      <c r="G209" s="28" t="s">
        <v>127</v>
      </c>
      <c r="H209" s="69">
        <v>25</v>
      </c>
      <c r="I209" s="70"/>
      <c r="J209" s="69">
        <v>0.25</v>
      </c>
      <c r="K209" s="70"/>
      <c r="L209" s="69">
        <v>0</v>
      </c>
      <c r="M209" s="70"/>
      <c r="N209" s="69">
        <v>5.94</v>
      </c>
      <c r="O209" s="70"/>
      <c r="P209" s="69">
        <v>19.170000000000002</v>
      </c>
      <c r="Q209" s="70"/>
    </row>
    <row r="210" spans="1:18" ht="15.75" x14ac:dyDescent="0.25">
      <c r="A210" s="74" t="s">
        <v>200</v>
      </c>
      <c r="B210" s="75"/>
      <c r="C210" s="75"/>
      <c r="D210" s="75"/>
      <c r="E210" s="75"/>
      <c r="F210" s="76"/>
      <c r="G210" s="28" t="s">
        <v>63</v>
      </c>
      <c r="H210" s="69">
        <v>15</v>
      </c>
      <c r="I210" s="70"/>
      <c r="J210" s="69">
        <v>0.6</v>
      </c>
      <c r="K210" s="70"/>
      <c r="L210" s="69">
        <v>0.3</v>
      </c>
      <c r="M210" s="70"/>
      <c r="N210" s="69">
        <v>0.6</v>
      </c>
      <c r="O210" s="70"/>
      <c r="P210" s="69">
        <v>9</v>
      </c>
      <c r="Q210" s="70"/>
    </row>
    <row r="211" spans="1:18" ht="15.75" x14ac:dyDescent="0.25">
      <c r="A211" s="74" t="s">
        <v>64</v>
      </c>
      <c r="B211" s="75"/>
      <c r="C211" s="75"/>
      <c r="D211" s="75"/>
      <c r="E211" s="75"/>
      <c r="F211" s="76"/>
      <c r="G211" s="28" t="s">
        <v>65</v>
      </c>
      <c r="H211" s="69">
        <v>100</v>
      </c>
      <c r="I211" s="70"/>
      <c r="J211" s="69">
        <v>3</v>
      </c>
      <c r="K211" s="70"/>
      <c r="L211" s="69">
        <v>0.1</v>
      </c>
      <c r="M211" s="70"/>
      <c r="N211" s="69">
        <v>4.7</v>
      </c>
      <c r="O211" s="70"/>
      <c r="P211" s="69">
        <v>31</v>
      </c>
      <c r="Q211" s="70"/>
    </row>
    <row r="212" spans="1:18" ht="15.75" x14ac:dyDescent="0.25">
      <c r="A212" s="74" t="s">
        <v>311</v>
      </c>
      <c r="B212" s="75"/>
      <c r="C212" s="75"/>
      <c r="D212" s="75"/>
      <c r="E212" s="75"/>
      <c r="F212" s="76"/>
      <c r="G212" s="28" t="s">
        <v>13</v>
      </c>
      <c r="H212" s="69">
        <v>150</v>
      </c>
      <c r="I212" s="70"/>
      <c r="J212" s="69">
        <v>1.08</v>
      </c>
      <c r="K212" s="70"/>
      <c r="L212" s="69">
        <v>0.42</v>
      </c>
      <c r="M212" s="70"/>
      <c r="N212" s="69">
        <v>20.55</v>
      </c>
      <c r="O212" s="70"/>
      <c r="P212" s="69">
        <v>82.5</v>
      </c>
      <c r="Q212" s="70"/>
    </row>
    <row r="213" spans="1:18" ht="15.75" x14ac:dyDescent="0.25">
      <c r="A213" s="99" t="s">
        <v>14</v>
      </c>
      <c r="B213" s="100"/>
      <c r="C213" s="100"/>
      <c r="D213" s="100"/>
      <c r="E213" s="100"/>
      <c r="F213" s="100"/>
      <c r="G213" s="100"/>
      <c r="H213" s="100"/>
      <c r="I213" s="100"/>
      <c r="J213" s="90">
        <f t="shared" ref="J213" si="6">+J208+J209+J210+J211+J212</f>
        <v>22.42</v>
      </c>
      <c r="K213" s="91"/>
      <c r="L213" s="90">
        <f t="shared" ref="L213" si="7">+L208+L209+L210+L211+L212</f>
        <v>8.64</v>
      </c>
      <c r="M213" s="91"/>
      <c r="N213" s="90">
        <f t="shared" ref="N213" si="8">+N208+N209+N210+N211+N212</f>
        <v>68.180000000000007</v>
      </c>
      <c r="O213" s="91"/>
      <c r="P213" s="90">
        <f t="shared" ref="P213" si="9">+P208+P209+P210+P211+P212</f>
        <v>420.93</v>
      </c>
      <c r="Q213" s="91"/>
    </row>
    <row r="214" spans="1:18" ht="15.75" x14ac:dyDescent="0.25">
      <c r="A214" s="99" t="s">
        <v>49</v>
      </c>
      <c r="B214" s="100"/>
      <c r="C214" s="100"/>
      <c r="D214" s="100"/>
      <c r="E214" s="100"/>
      <c r="F214" s="100"/>
      <c r="G214" s="100"/>
      <c r="H214" s="100"/>
      <c r="I214" s="100"/>
      <c r="J214" s="87">
        <f>+J187+J202+J213</f>
        <v>53.260000000000005</v>
      </c>
      <c r="K214" s="88"/>
      <c r="L214" s="101">
        <f>+L187+L202+L213</f>
        <v>28.119999999999997</v>
      </c>
      <c r="M214" s="102"/>
      <c r="N214" s="87">
        <f>+N187+N202+N213</f>
        <v>156.64000000000001</v>
      </c>
      <c r="O214" s="88"/>
      <c r="P214" s="87">
        <f>+P187+P202+P213</f>
        <v>1049.5900000000001</v>
      </c>
      <c r="Q214" s="88"/>
    </row>
    <row r="216" spans="1:18" x14ac:dyDescent="0.25">
      <c r="R216">
        <v>4</v>
      </c>
    </row>
    <row r="217" spans="1:18" ht="15.75" x14ac:dyDescent="0.25">
      <c r="A217" s="103" t="s">
        <v>27</v>
      </c>
      <c r="B217" s="103"/>
      <c r="C217" s="103"/>
      <c r="D217" s="103"/>
      <c r="E217" s="103"/>
      <c r="F217" s="103"/>
      <c r="G217" s="103"/>
      <c r="H217" s="103"/>
    </row>
    <row r="218" spans="1:18" ht="15.75" x14ac:dyDescent="0.25">
      <c r="A218" s="27"/>
      <c r="B218" s="27"/>
      <c r="C218" s="27"/>
      <c r="D218" s="27"/>
      <c r="E218" s="27"/>
      <c r="F218" s="27"/>
      <c r="G218" s="27"/>
      <c r="H218" s="27"/>
    </row>
    <row r="219" spans="1:18" ht="15.75" x14ac:dyDescent="0.25">
      <c r="A219" s="27"/>
      <c r="B219" s="27"/>
      <c r="C219" s="27"/>
      <c r="D219" s="27"/>
      <c r="E219" s="27"/>
      <c r="F219" s="27"/>
      <c r="G219" s="27"/>
      <c r="H219" s="27"/>
    </row>
    <row r="220" spans="1:18" ht="15.75" x14ac:dyDescent="0.25">
      <c r="A220" s="27"/>
      <c r="B220" s="27"/>
      <c r="C220" s="27"/>
      <c r="D220" s="27"/>
      <c r="E220" s="27"/>
      <c r="F220" s="27"/>
      <c r="G220" s="27"/>
      <c r="H220" s="27"/>
    </row>
    <row r="221" spans="1:18" ht="15.75" x14ac:dyDescent="0.25">
      <c r="A221" s="27"/>
      <c r="B221" s="27"/>
      <c r="C221" s="27"/>
      <c r="D221" s="27"/>
      <c r="E221" s="27"/>
      <c r="F221" s="27"/>
      <c r="G221" s="27"/>
      <c r="H221" s="27"/>
    </row>
    <row r="222" spans="1:18" ht="15.75" x14ac:dyDescent="0.25">
      <c r="A222" s="27"/>
      <c r="B222" s="27"/>
      <c r="C222" s="27"/>
      <c r="D222" s="27"/>
      <c r="E222" s="27"/>
      <c r="F222" s="27"/>
      <c r="G222" s="27"/>
      <c r="H222" s="27"/>
    </row>
    <row r="223" spans="1:18" ht="15.75" x14ac:dyDescent="0.25">
      <c r="A223" s="27"/>
      <c r="B223" s="27"/>
      <c r="C223" s="27"/>
      <c r="D223" s="27"/>
      <c r="E223" s="27"/>
      <c r="F223" s="27"/>
      <c r="G223" s="27"/>
      <c r="H223" s="27"/>
    </row>
    <row r="224" spans="1:18" ht="15.75" x14ac:dyDescent="0.25">
      <c r="A224" s="36"/>
      <c r="B224" s="36"/>
      <c r="C224" s="36"/>
      <c r="D224" s="36"/>
      <c r="E224" s="36"/>
      <c r="F224" s="36"/>
      <c r="G224" s="36"/>
      <c r="H224" s="36"/>
    </row>
    <row r="225" spans="1:19" ht="15.75" x14ac:dyDescent="0.25">
      <c r="A225" s="49"/>
      <c r="B225" s="49"/>
      <c r="C225" s="49"/>
      <c r="D225" s="49"/>
      <c r="E225" s="49"/>
      <c r="F225" s="49"/>
      <c r="G225" s="49"/>
      <c r="H225" s="49"/>
    </row>
    <row r="226" spans="1:19" ht="15.75" x14ac:dyDescent="0.25">
      <c r="A226" s="49"/>
      <c r="B226" s="49"/>
      <c r="C226" s="49"/>
      <c r="D226" s="49"/>
      <c r="E226" s="49"/>
      <c r="F226" s="49"/>
      <c r="G226" s="49"/>
      <c r="H226" s="49"/>
    </row>
    <row r="227" spans="1:19" ht="15.75" x14ac:dyDescent="0.25">
      <c r="A227" s="49"/>
      <c r="B227" s="49"/>
      <c r="C227" s="49"/>
      <c r="D227" s="49"/>
      <c r="E227" s="49"/>
      <c r="F227" s="49"/>
      <c r="G227" s="49"/>
      <c r="H227" s="49"/>
    </row>
    <row r="228" spans="1:19" ht="15.75" x14ac:dyDescent="0.25">
      <c r="A228" s="66"/>
      <c r="B228" s="66"/>
      <c r="C228" s="66"/>
      <c r="D228" s="66"/>
      <c r="E228" s="66"/>
      <c r="F228" s="66"/>
      <c r="G228" s="66"/>
      <c r="H228" s="66"/>
    </row>
    <row r="229" spans="1:19" ht="15.75" x14ac:dyDescent="0.25">
      <c r="A229" s="66"/>
      <c r="B229" s="66"/>
      <c r="C229" s="66"/>
      <c r="D229" s="66"/>
      <c r="E229" s="66"/>
      <c r="F229" s="66"/>
      <c r="G229" s="66"/>
      <c r="H229" s="66"/>
    </row>
    <row r="230" spans="1:19" ht="15.75" x14ac:dyDescent="0.25">
      <c r="A230" s="27"/>
      <c r="B230" s="27"/>
      <c r="C230" s="27"/>
      <c r="D230" s="27"/>
      <c r="E230" s="27"/>
      <c r="F230" s="27"/>
      <c r="G230" s="27"/>
      <c r="H230" s="27"/>
    </row>
    <row r="231" spans="1:19" ht="15" customHeight="1" x14ac:dyDescent="0.25">
      <c r="A231" s="130" t="s">
        <v>308</v>
      </c>
      <c r="B231" s="131"/>
      <c r="C231" s="131"/>
      <c r="D231" s="131"/>
      <c r="E231" s="131"/>
      <c r="I231" s="15"/>
      <c r="J231" s="15"/>
      <c r="P231" s="172" t="s">
        <v>436</v>
      </c>
      <c r="Q231" s="172"/>
      <c r="R231" s="172"/>
      <c r="S231" s="172"/>
    </row>
    <row r="232" spans="1:19" ht="15" customHeight="1" x14ac:dyDescent="0.25">
      <c r="A232" s="131"/>
      <c r="B232" s="131"/>
      <c r="C232" s="131"/>
      <c r="D232" s="131"/>
      <c r="E232" s="131"/>
      <c r="I232" s="15"/>
      <c r="J232" s="15"/>
      <c r="P232" s="172"/>
      <c r="Q232" s="172"/>
      <c r="R232" s="172"/>
      <c r="S232" s="172"/>
    </row>
    <row r="233" spans="1:19" ht="15" customHeight="1" x14ac:dyDescent="0.25">
      <c r="A233" s="131"/>
      <c r="B233" s="131"/>
      <c r="C233" s="131"/>
      <c r="D233" s="131"/>
      <c r="E233" s="131"/>
      <c r="I233" s="15"/>
      <c r="J233" s="15"/>
      <c r="P233" s="172"/>
      <c r="Q233" s="172"/>
      <c r="R233" s="172"/>
      <c r="S233" s="172"/>
    </row>
    <row r="234" spans="1:19" ht="15" customHeight="1" x14ac:dyDescent="0.25">
      <c r="I234" s="15"/>
      <c r="J234" s="15"/>
      <c r="P234" s="172"/>
      <c r="Q234" s="172"/>
      <c r="R234" s="172"/>
      <c r="S234" s="172"/>
    </row>
    <row r="235" spans="1:19" ht="15" customHeight="1" x14ac:dyDescent="0.25">
      <c r="I235" s="15"/>
      <c r="J235" s="15"/>
      <c r="P235" s="172"/>
      <c r="Q235" s="172"/>
      <c r="R235" s="172"/>
      <c r="S235" s="172"/>
    </row>
    <row r="236" spans="1:19" ht="15.75" x14ac:dyDescent="0.25">
      <c r="A236" s="132" t="s">
        <v>84</v>
      </c>
      <c r="B236" s="132"/>
      <c r="C236" s="132"/>
      <c r="D236" s="132"/>
      <c r="P236" s="172"/>
      <c r="Q236" s="172"/>
      <c r="R236" s="172"/>
      <c r="S236" s="172"/>
    </row>
    <row r="237" spans="1:19" ht="15" customHeight="1" x14ac:dyDescent="0.25">
      <c r="P237" s="172"/>
      <c r="Q237" s="172"/>
      <c r="R237" s="172"/>
      <c r="S237" s="172"/>
    </row>
    <row r="238" spans="1:19" ht="15.75" x14ac:dyDescent="0.25">
      <c r="G238" s="133" t="s">
        <v>319</v>
      </c>
      <c r="H238" s="133"/>
      <c r="I238" s="133"/>
      <c r="J238" s="133"/>
      <c r="P238" s="21"/>
      <c r="Q238" s="21"/>
      <c r="R238" s="21"/>
      <c r="S238" s="21"/>
    </row>
    <row r="239" spans="1:19" ht="15.75" x14ac:dyDescent="0.25">
      <c r="G239" s="14"/>
      <c r="H239" s="14"/>
      <c r="I239" s="14"/>
      <c r="J239" s="14"/>
      <c r="P239" s="21"/>
      <c r="Q239" s="21"/>
      <c r="R239" s="21"/>
      <c r="S239" s="21"/>
    </row>
    <row r="240" spans="1:19" ht="15.75" x14ac:dyDescent="0.25">
      <c r="A240" s="134" t="s">
        <v>1</v>
      </c>
      <c r="B240" s="135"/>
      <c r="C240" s="135"/>
      <c r="D240" s="135"/>
      <c r="E240" s="135"/>
      <c r="F240" s="135"/>
      <c r="G240" s="136" t="s">
        <v>2</v>
      </c>
      <c r="H240" s="136" t="s">
        <v>3</v>
      </c>
      <c r="I240" s="136"/>
      <c r="J240" s="136" t="s">
        <v>4</v>
      </c>
      <c r="K240" s="136"/>
      <c r="L240" s="136"/>
      <c r="M240" s="136"/>
      <c r="N240" s="136"/>
      <c r="O240" s="136"/>
      <c r="P240" s="137" t="s">
        <v>5</v>
      </c>
      <c r="Q240" s="138"/>
    </row>
    <row r="241" spans="1:20" ht="15.75" x14ac:dyDescent="0.25">
      <c r="A241" s="135"/>
      <c r="B241" s="135"/>
      <c r="C241" s="135"/>
      <c r="D241" s="135"/>
      <c r="E241" s="135"/>
      <c r="F241" s="135"/>
      <c r="G241" s="136"/>
      <c r="H241" s="136"/>
      <c r="I241" s="136"/>
      <c r="J241" s="141" t="s">
        <v>6</v>
      </c>
      <c r="K241" s="142"/>
      <c r="L241" s="141" t="s">
        <v>7</v>
      </c>
      <c r="M241" s="142"/>
      <c r="N241" s="141" t="s">
        <v>8</v>
      </c>
      <c r="O241" s="142"/>
      <c r="P241" s="139"/>
      <c r="Q241" s="140"/>
    </row>
    <row r="242" spans="1:20" ht="15.75" x14ac:dyDescent="0.25">
      <c r="A242" s="143" t="s">
        <v>72</v>
      </c>
      <c r="B242" s="144"/>
      <c r="C242" s="144"/>
      <c r="D242" s="144"/>
      <c r="E242" s="144"/>
      <c r="F242" s="145"/>
      <c r="G242" s="2" t="s">
        <v>73</v>
      </c>
      <c r="H242" s="72" t="s">
        <v>52</v>
      </c>
      <c r="I242" s="73"/>
      <c r="J242" s="146">
        <v>4.8899999999999997</v>
      </c>
      <c r="K242" s="147"/>
      <c r="L242" s="72" t="s">
        <v>428</v>
      </c>
      <c r="M242" s="73"/>
      <c r="N242" s="72" t="s">
        <v>429</v>
      </c>
      <c r="O242" s="73"/>
      <c r="P242" s="72" t="s">
        <v>430</v>
      </c>
      <c r="Q242" s="73"/>
    </row>
    <row r="243" spans="1:20" ht="15.75" x14ac:dyDescent="0.25">
      <c r="A243" s="143" t="s">
        <v>312</v>
      </c>
      <c r="B243" s="144"/>
      <c r="C243" s="144"/>
      <c r="D243" s="144"/>
      <c r="E243" s="144"/>
      <c r="F243" s="145"/>
      <c r="G243" s="32" t="s">
        <v>313</v>
      </c>
      <c r="H243" s="72" t="s">
        <v>196</v>
      </c>
      <c r="I243" s="73"/>
      <c r="J243" s="146">
        <v>0.25</v>
      </c>
      <c r="K243" s="147"/>
      <c r="L243" s="72" t="s">
        <v>54</v>
      </c>
      <c r="M243" s="73"/>
      <c r="N243" s="72" t="s">
        <v>314</v>
      </c>
      <c r="O243" s="73"/>
      <c r="P243" s="72" t="s">
        <v>315</v>
      </c>
      <c r="Q243" s="73"/>
    </row>
    <row r="244" spans="1:20" ht="15.75" x14ac:dyDescent="0.25">
      <c r="A244" s="150" t="s">
        <v>76</v>
      </c>
      <c r="B244" s="151"/>
      <c r="C244" s="151"/>
      <c r="D244" s="151"/>
      <c r="E244" s="151"/>
      <c r="F244" s="152"/>
      <c r="G244" s="32" t="s">
        <v>12</v>
      </c>
      <c r="H244" s="72" t="s">
        <v>52</v>
      </c>
      <c r="I244" s="73"/>
      <c r="J244" s="146">
        <v>2.2400000000000002</v>
      </c>
      <c r="K244" s="147"/>
      <c r="L244" s="72" t="s">
        <v>77</v>
      </c>
      <c r="M244" s="73"/>
      <c r="N244" s="72" t="s">
        <v>78</v>
      </c>
      <c r="O244" s="73"/>
      <c r="P244" s="72" t="s">
        <v>79</v>
      </c>
      <c r="Q244" s="73"/>
    </row>
    <row r="245" spans="1:20" ht="15.75" x14ac:dyDescent="0.25">
      <c r="A245" s="143" t="s">
        <v>302</v>
      </c>
      <c r="B245" s="144"/>
      <c r="C245" s="144"/>
      <c r="D245" s="144"/>
      <c r="E245" s="144"/>
      <c r="F245" s="145"/>
      <c r="G245" s="2" t="s">
        <v>303</v>
      </c>
      <c r="H245" s="72" t="s">
        <v>48</v>
      </c>
      <c r="I245" s="73"/>
      <c r="J245" s="72" t="s">
        <v>264</v>
      </c>
      <c r="K245" s="73"/>
      <c r="L245" s="72" t="s">
        <v>232</v>
      </c>
      <c r="M245" s="73"/>
      <c r="N245" s="72" t="s">
        <v>304</v>
      </c>
      <c r="O245" s="73"/>
      <c r="P245" s="72" t="s">
        <v>305</v>
      </c>
      <c r="Q245" s="73"/>
    </row>
    <row r="246" spans="1:20" ht="15.75" x14ac:dyDescent="0.25">
      <c r="A246" s="153" t="s">
        <v>14</v>
      </c>
      <c r="B246" s="154"/>
      <c r="C246" s="154"/>
      <c r="D246" s="154"/>
      <c r="E246" s="154"/>
      <c r="F246" s="154"/>
      <c r="G246" s="154"/>
      <c r="H246" s="154"/>
      <c r="I246" s="154"/>
      <c r="J246" s="87">
        <f>+J242+J244+J245+J243</f>
        <v>9.18</v>
      </c>
      <c r="K246" s="110"/>
      <c r="L246" s="87">
        <f>+L242+L245+L244+L243</f>
        <v>10.219999999999999</v>
      </c>
      <c r="M246" s="110"/>
      <c r="N246" s="87">
        <f>+N242+N245+N244+N243</f>
        <v>47.11</v>
      </c>
      <c r="O246" s="110"/>
      <c r="P246" s="87">
        <f>+P242+P245+P244+P243</f>
        <v>311.05</v>
      </c>
      <c r="Q246" s="110"/>
    </row>
    <row r="248" spans="1:20" ht="15.75" x14ac:dyDescent="0.25">
      <c r="G248" s="133" t="s">
        <v>320</v>
      </c>
      <c r="H248" s="133"/>
      <c r="I248" s="133"/>
      <c r="J248" s="133"/>
    </row>
    <row r="250" spans="1:20" ht="15.75" x14ac:dyDescent="0.25">
      <c r="A250" s="92" t="s">
        <v>1</v>
      </c>
      <c r="B250" s="93"/>
      <c r="C250" s="93"/>
      <c r="D250" s="93"/>
      <c r="E250" s="93"/>
      <c r="F250" s="93"/>
      <c r="G250" s="94" t="s">
        <v>2</v>
      </c>
      <c r="H250" s="94" t="s">
        <v>3</v>
      </c>
      <c r="I250" s="94"/>
      <c r="J250" s="94" t="s">
        <v>4</v>
      </c>
      <c r="K250" s="94"/>
      <c r="L250" s="94"/>
      <c r="M250" s="94"/>
      <c r="N250" s="94"/>
      <c r="O250" s="94"/>
      <c r="P250" s="95" t="s">
        <v>5</v>
      </c>
      <c r="Q250" s="96"/>
    </row>
    <row r="251" spans="1:20" ht="15.75" x14ac:dyDescent="0.25">
      <c r="A251" s="93"/>
      <c r="B251" s="93"/>
      <c r="C251" s="93"/>
      <c r="D251" s="93"/>
      <c r="E251" s="93"/>
      <c r="F251" s="93"/>
      <c r="G251" s="94"/>
      <c r="H251" s="94"/>
      <c r="I251" s="94"/>
      <c r="J251" s="90" t="s">
        <v>6</v>
      </c>
      <c r="K251" s="91"/>
      <c r="L251" s="90" t="s">
        <v>7</v>
      </c>
      <c r="M251" s="91"/>
      <c r="N251" s="90" t="s">
        <v>8</v>
      </c>
      <c r="O251" s="91"/>
      <c r="P251" s="97"/>
      <c r="Q251" s="98"/>
    </row>
    <row r="252" spans="1:20" ht="15.75" x14ac:dyDescent="0.25">
      <c r="A252" s="74" t="s">
        <v>85</v>
      </c>
      <c r="B252" s="75"/>
      <c r="C252" s="75"/>
      <c r="D252" s="75"/>
      <c r="E252" s="75"/>
      <c r="F252" s="76"/>
      <c r="G252" s="28" t="s">
        <v>86</v>
      </c>
      <c r="H252" s="69">
        <v>100</v>
      </c>
      <c r="I252" s="70"/>
      <c r="J252" s="69">
        <v>2.76</v>
      </c>
      <c r="K252" s="70"/>
      <c r="L252" s="69">
        <v>2.14</v>
      </c>
      <c r="M252" s="70"/>
      <c r="N252" s="69">
        <v>10.27</v>
      </c>
      <c r="O252" s="70"/>
      <c r="P252" s="69">
        <v>66.06</v>
      </c>
      <c r="Q252" s="70"/>
    </row>
    <row r="253" spans="1:20" ht="15.75" x14ac:dyDescent="0.25">
      <c r="A253" s="74" t="s">
        <v>16</v>
      </c>
      <c r="B253" s="75"/>
      <c r="C253" s="75"/>
      <c r="D253" s="75"/>
      <c r="E253" s="75"/>
      <c r="F253" s="76"/>
      <c r="G253" s="28" t="s">
        <v>17</v>
      </c>
      <c r="H253" s="69">
        <v>30</v>
      </c>
      <c r="I253" s="70"/>
      <c r="J253" s="69">
        <v>1.98</v>
      </c>
      <c r="K253" s="70"/>
      <c r="L253" s="69">
        <v>0.39</v>
      </c>
      <c r="M253" s="70"/>
      <c r="N253" s="69">
        <v>14.46</v>
      </c>
      <c r="O253" s="70"/>
      <c r="P253" s="69">
        <v>66.900000000000006</v>
      </c>
      <c r="Q253" s="77"/>
      <c r="R253" s="51"/>
      <c r="S253" s="52"/>
      <c r="T253" s="52"/>
    </row>
    <row r="254" spans="1:20" ht="15.75" x14ac:dyDescent="0.25">
      <c r="A254" s="78" t="s">
        <v>407</v>
      </c>
      <c r="B254" s="75"/>
      <c r="C254" s="75"/>
      <c r="D254" s="75"/>
      <c r="E254" s="75"/>
      <c r="F254" s="76"/>
      <c r="G254" s="28" t="s">
        <v>408</v>
      </c>
      <c r="H254" s="69">
        <v>50</v>
      </c>
      <c r="I254" s="70"/>
      <c r="J254" s="69">
        <v>8.9499999999999993</v>
      </c>
      <c r="K254" s="70"/>
      <c r="L254" s="69">
        <v>5.18</v>
      </c>
      <c r="M254" s="70"/>
      <c r="N254" s="69">
        <v>8.82</v>
      </c>
      <c r="O254" s="70"/>
      <c r="P254" s="69">
        <v>116.22</v>
      </c>
      <c r="Q254" s="77"/>
      <c r="R254" s="53"/>
      <c r="S254" s="50"/>
      <c r="T254" s="50"/>
    </row>
    <row r="255" spans="1:20" ht="15.75" x14ac:dyDescent="0.25">
      <c r="A255" s="74" t="s">
        <v>124</v>
      </c>
      <c r="B255" s="75"/>
      <c r="C255" s="75"/>
      <c r="D255" s="75"/>
      <c r="E255" s="75"/>
      <c r="F255" s="76"/>
      <c r="G255" s="35" t="s">
        <v>43</v>
      </c>
      <c r="H255" s="69">
        <v>50</v>
      </c>
      <c r="I255" s="70"/>
      <c r="J255" s="69">
        <v>1.0900000000000001</v>
      </c>
      <c r="K255" s="70"/>
      <c r="L255" s="69">
        <v>0.05</v>
      </c>
      <c r="M255" s="70"/>
      <c r="N255" s="69">
        <v>9.43</v>
      </c>
      <c r="O255" s="70"/>
      <c r="P255" s="69">
        <v>41.81</v>
      </c>
      <c r="Q255" s="77"/>
      <c r="R255" s="53"/>
      <c r="S255" s="50"/>
      <c r="T255" s="50"/>
    </row>
    <row r="256" spans="1:20" ht="15.75" x14ac:dyDescent="0.25">
      <c r="A256" s="74" t="s">
        <v>395</v>
      </c>
      <c r="B256" s="75"/>
      <c r="C256" s="75"/>
      <c r="D256" s="75"/>
      <c r="E256" s="75"/>
      <c r="F256" s="76"/>
      <c r="G256" s="59" t="s">
        <v>396</v>
      </c>
      <c r="H256" s="69">
        <v>40</v>
      </c>
      <c r="I256" s="70"/>
      <c r="J256" s="69">
        <v>0.51</v>
      </c>
      <c r="K256" s="70"/>
      <c r="L256" s="69">
        <v>1.55</v>
      </c>
      <c r="M256" s="70"/>
      <c r="N256" s="69">
        <v>4.0599999999999996</v>
      </c>
      <c r="O256" s="70"/>
      <c r="P256" s="69">
        <v>27.56</v>
      </c>
      <c r="Q256" s="77"/>
      <c r="R256" s="51"/>
      <c r="S256" s="52"/>
      <c r="T256" s="52"/>
    </row>
    <row r="257" spans="1:20" ht="15.75" x14ac:dyDescent="0.25">
      <c r="A257" s="74" t="s">
        <v>23</v>
      </c>
      <c r="B257" s="75"/>
      <c r="C257" s="75"/>
      <c r="D257" s="75"/>
      <c r="E257" s="75"/>
      <c r="F257" s="76"/>
      <c r="G257" s="59" t="s">
        <v>24</v>
      </c>
      <c r="H257" s="69">
        <v>20</v>
      </c>
      <c r="I257" s="70"/>
      <c r="J257" s="69">
        <v>0.2</v>
      </c>
      <c r="K257" s="70"/>
      <c r="L257" s="69">
        <v>0.04</v>
      </c>
      <c r="M257" s="70"/>
      <c r="N257" s="69">
        <v>0.82</v>
      </c>
      <c r="O257" s="70"/>
      <c r="P257" s="69">
        <v>3.4</v>
      </c>
      <c r="Q257" s="77"/>
      <c r="R257" s="53"/>
      <c r="S257" s="50"/>
      <c r="T257" s="50"/>
    </row>
    <row r="258" spans="1:20" ht="15.75" x14ac:dyDescent="0.25">
      <c r="A258" s="74" t="s">
        <v>92</v>
      </c>
      <c r="B258" s="75"/>
      <c r="C258" s="75"/>
      <c r="D258" s="75"/>
      <c r="E258" s="75"/>
      <c r="F258" s="76"/>
      <c r="G258" s="28" t="s">
        <v>93</v>
      </c>
      <c r="H258" s="69">
        <v>150</v>
      </c>
      <c r="I258" s="70"/>
      <c r="J258" s="69">
        <v>0</v>
      </c>
      <c r="K258" s="70"/>
      <c r="L258" s="69">
        <v>0</v>
      </c>
      <c r="M258" s="70"/>
      <c r="N258" s="69">
        <v>0</v>
      </c>
      <c r="O258" s="70"/>
      <c r="P258" s="69">
        <v>0</v>
      </c>
      <c r="Q258" s="77"/>
      <c r="R258" s="51"/>
      <c r="S258" s="52"/>
      <c r="T258" s="52"/>
    </row>
    <row r="259" spans="1:20" ht="15.75" x14ac:dyDescent="0.25">
      <c r="A259" s="99" t="s">
        <v>14</v>
      </c>
      <c r="B259" s="100"/>
      <c r="C259" s="100"/>
      <c r="D259" s="100"/>
      <c r="E259" s="100"/>
      <c r="F259" s="100"/>
      <c r="G259" s="100"/>
      <c r="H259" s="100"/>
      <c r="I259" s="100"/>
      <c r="J259" s="90">
        <f>+J252+J253+J254+J255+J256+J258+J257</f>
        <v>15.489999999999998</v>
      </c>
      <c r="K259" s="91"/>
      <c r="L259" s="90">
        <f>+L252+L253+L254+L255+L256+L258+L257</f>
        <v>9.35</v>
      </c>
      <c r="M259" s="91"/>
      <c r="N259" s="90">
        <f>+N252+N253+N254+N255+N256+N258+N257</f>
        <v>47.86</v>
      </c>
      <c r="O259" s="91"/>
      <c r="P259" s="90">
        <f>+P252+P253+P254+P255+P256+P258+P257</f>
        <v>321.95</v>
      </c>
      <c r="Q259" s="91"/>
    </row>
    <row r="261" spans="1:20" ht="15.75" x14ac:dyDescent="0.25">
      <c r="G261" s="133" t="s">
        <v>321</v>
      </c>
      <c r="H261" s="133"/>
      <c r="I261" s="133"/>
      <c r="J261" s="133"/>
    </row>
    <row r="263" spans="1:20" ht="15.75" x14ac:dyDescent="0.25">
      <c r="A263" s="92" t="s">
        <v>1</v>
      </c>
      <c r="B263" s="93"/>
      <c r="C263" s="93"/>
      <c r="D263" s="93"/>
      <c r="E263" s="93"/>
      <c r="F263" s="93"/>
      <c r="G263" s="94" t="s">
        <v>2</v>
      </c>
      <c r="H263" s="94" t="s">
        <v>3</v>
      </c>
      <c r="I263" s="94"/>
      <c r="J263" s="94" t="s">
        <v>4</v>
      </c>
      <c r="K263" s="94"/>
      <c r="L263" s="94"/>
      <c r="M263" s="94"/>
      <c r="N263" s="94"/>
      <c r="O263" s="94"/>
      <c r="P263" s="95" t="s">
        <v>5</v>
      </c>
      <c r="Q263" s="96"/>
    </row>
    <row r="264" spans="1:20" ht="15.75" x14ac:dyDescent="0.25">
      <c r="A264" s="93"/>
      <c r="B264" s="93"/>
      <c r="C264" s="93"/>
      <c r="D264" s="93"/>
      <c r="E264" s="93"/>
      <c r="F264" s="93"/>
      <c r="G264" s="94"/>
      <c r="H264" s="94"/>
      <c r="I264" s="94"/>
      <c r="J264" s="90" t="s">
        <v>6</v>
      </c>
      <c r="K264" s="91"/>
      <c r="L264" s="90" t="s">
        <v>7</v>
      </c>
      <c r="M264" s="91"/>
      <c r="N264" s="90" t="s">
        <v>8</v>
      </c>
      <c r="O264" s="91"/>
      <c r="P264" s="97"/>
      <c r="Q264" s="98"/>
    </row>
    <row r="265" spans="1:20" ht="15.75" x14ac:dyDescent="0.25">
      <c r="A265" s="74" t="s">
        <v>94</v>
      </c>
      <c r="B265" s="75"/>
      <c r="C265" s="75"/>
      <c r="D265" s="75"/>
      <c r="E265" s="75"/>
      <c r="F265" s="76"/>
      <c r="G265" s="28" t="s">
        <v>95</v>
      </c>
      <c r="H265" s="69">
        <v>120</v>
      </c>
      <c r="I265" s="70"/>
      <c r="J265" s="69">
        <v>18.170000000000002</v>
      </c>
      <c r="K265" s="70"/>
      <c r="L265" s="69">
        <v>12.79</v>
      </c>
      <c r="M265" s="70"/>
      <c r="N265" s="69">
        <v>18.29</v>
      </c>
      <c r="O265" s="70"/>
      <c r="P265" s="69">
        <v>226.43</v>
      </c>
      <c r="Q265" s="70"/>
    </row>
    <row r="266" spans="1:20" ht="15.75" x14ac:dyDescent="0.25">
      <c r="A266" s="74" t="s">
        <v>126</v>
      </c>
      <c r="B266" s="75"/>
      <c r="C266" s="75"/>
      <c r="D266" s="75"/>
      <c r="E266" s="75"/>
      <c r="F266" s="76"/>
      <c r="G266" s="61" t="s">
        <v>127</v>
      </c>
      <c r="H266" s="69">
        <v>20</v>
      </c>
      <c r="I266" s="70"/>
      <c r="J266" s="69">
        <v>0.2</v>
      </c>
      <c r="K266" s="70"/>
      <c r="L266" s="69">
        <v>0</v>
      </c>
      <c r="M266" s="70"/>
      <c r="N266" s="69">
        <v>4.88</v>
      </c>
      <c r="O266" s="70"/>
      <c r="P266" s="69">
        <v>15.35</v>
      </c>
      <c r="Q266" s="70"/>
    </row>
    <row r="267" spans="1:20" ht="15.75" x14ac:dyDescent="0.25">
      <c r="A267" s="74" t="s">
        <v>200</v>
      </c>
      <c r="B267" s="75"/>
      <c r="C267" s="75"/>
      <c r="D267" s="75"/>
      <c r="E267" s="75"/>
      <c r="F267" s="76"/>
      <c r="G267" s="40" t="s">
        <v>63</v>
      </c>
      <c r="H267" s="69">
        <v>20</v>
      </c>
      <c r="I267" s="70"/>
      <c r="J267" s="69">
        <v>0.8</v>
      </c>
      <c r="K267" s="70"/>
      <c r="L267" s="69">
        <v>0.4</v>
      </c>
      <c r="M267" s="70"/>
      <c r="N267" s="69">
        <v>0.8</v>
      </c>
      <c r="O267" s="70"/>
      <c r="P267" s="69">
        <v>12</v>
      </c>
      <c r="Q267" s="77"/>
      <c r="R267" s="53"/>
      <c r="S267" s="50"/>
      <c r="T267" s="50"/>
    </row>
    <row r="268" spans="1:20" ht="15.75" x14ac:dyDescent="0.25">
      <c r="A268" s="74" t="s">
        <v>255</v>
      </c>
      <c r="B268" s="75"/>
      <c r="C268" s="75"/>
      <c r="D268" s="75"/>
      <c r="E268" s="75"/>
      <c r="F268" s="76"/>
      <c r="G268" s="28" t="s">
        <v>256</v>
      </c>
      <c r="H268" s="69">
        <v>25</v>
      </c>
      <c r="I268" s="70"/>
      <c r="J268" s="69">
        <v>0.68</v>
      </c>
      <c r="K268" s="70"/>
      <c r="L268" s="69">
        <v>0.13</v>
      </c>
      <c r="M268" s="70"/>
      <c r="N268" s="69">
        <v>17.25</v>
      </c>
      <c r="O268" s="70"/>
      <c r="P268" s="69">
        <v>74</v>
      </c>
      <c r="Q268" s="70"/>
    </row>
    <row r="269" spans="1:20" ht="15.75" x14ac:dyDescent="0.25">
      <c r="A269" s="74" t="s">
        <v>37</v>
      </c>
      <c r="B269" s="75"/>
      <c r="C269" s="75"/>
      <c r="D269" s="75"/>
      <c r="E269" s="75"/>
      <c r="F269" s="76"/>
      <c r="G269" s="28" t="s">
        <v>12</v>
      </c>
      <c r="H269" s="69">
        <v>150</v>
      </c>
      <c r="I269" s="70"/>
      <c r="J269" s="69">
        <v>0</v>
      </c>
      <c r="K269" s="70"/>
      <c r="L269" s="69">
        <v>0</v>
      </c>
      <c r="M269" s="70"/>
      <c r="N269" s="69">
        <v>0</v>
      </c>
      <c r="O269" s="70"/>
      <c r="P269" s="69">
        <v>0</v>
      </c>
      <c r="Q269" s="70"/>
    </row>
    <row r="270" spans="1:20" ht="15.75" x14ac:dyDescent="0.25">
      <c r="A270" s="74" t="s">
        <v>311</v>
      </c>
      <c r="B270" s="75"/>
      <c r="C270" s="75"/>
      <c r="D270" s="75"/>
      <c r="E270" s="75"/>
      <c r="F270" s="76"/>
      <c r="G270" s="28" t="s">
        <v>13</v>
      </c>
      <c r="H270" s="69">
        <v>80</v>
      </c>
      <c r="I270" s="70"/>
      <c r="J270" s="69">
        <v>0.56999999999999995</v>
      </c>
      <c r="K270" s="70"/>
      <c r="L270" s="69">
        <v>0.22</v>
      </c>
      <c r="M270" s="70"/>
      <c r="N270" s="69">
        <v>10.96</v>
      </c>
      <c r="O270" s="70"/>
      <c r="P270" s="69">
        <v>44</v>
      </c>
      <c r="Q270" s="70"/>
    </row>
    <row r="271" spans="1:20" ht="15.75" x14ac:dyDescent="0.25">
      <c r="A271" s="99" t="s">
        <v>14</v>
      </c>
      <c r="B271" s="100"/>
      <c r="C271" s="100"/>
      <c r="D271" s="100"/>
      <c r="E271" s="100"/>
      <c r="F271" s="100"/>
      <c r="G271" s="100"/>
      <c r="H271" s="100"/>
      <c r="I271" s="100"/>
      <c r="J271" s="90">
        <f>+J265+J267+J269+J268+J270+J266</f>
        <v>20.420000000000002</v>
      </c>
      <c r="K271" s="91"/>
      <c r="L271" s="90">
        <f>+L265+L267+L269+L268+L270+L266</f>
        <v>13.540000000000001</v>
      </c>
      <c r="M271" s="91"/>
      <c r="N271" s="90">
        <f>+N265+N267+N269+N268+N270+N266</f>
        <v>52.180000000000007</v>
      </c>
      <c r="O271" s="91"/>
      <c r="P271" s="90">
        <f>+P265+P267+P269+P268+P270+P266</f>
        <v>371.78000000000003</v>
      </c>
      <c r="Q271" s="91"/>
    </row>
    <row r="272" spans="1:20" ht="15.75" x14ac:dyDescent="0.25">
      <c r="A272" s="99" t="s">
        <v>49</v>
      </c>
      <c r="B272" s="100"/>
      <c r="C272" s="100"/>
      <c r="D272" s="100"/>
      <c r="E272" s="100"/>
      <c r="F272" s="100"/>
      <c r="G272" s="100"/>
      <c r="H272" s="100"/>
      <c r="I272" s="100"/>
      <c r="J272" s="87">
        <f>+J246+J259+J271</f>
        <v>45.09</v>
      </c>
      <c r="K272" s="88"/>
      <c r="L272" s="87">
        <f>+L246+L259+L271</f>
        <v>33.11</v>
      </c>
      <c r="M272" s="88"/>
      <c r="N272" s="87">
        <f>+N246+N259+N271</f>
        <v>147.15</v>
      </c>
      <c r="O272" s="88"/>
      <c r="P272" s="87">
        <f>+P246+P259+P271</f>
        <v>1004.78</v>
      </c>
      <c r="Q272" s="88"/>
    </row>
    <row r="274" spans="1:19" x14ac:dyDescent="0.25">
      <c r="R274">
        <v>5</v>
      </c>
    </row>
    <row r="275" spans="1:19" ht="15.75" x14ac:dyDescent="0.25">
      <c r="A275" s="103" t="s">
        <v>27</v>
      </c>
      <c r="B275" s="103"/>
      <c r="C275" s="103"/>
      <c r="D275" s="103"/>
      <c r="E275" s="103"/>
      <c r="F275" s="103"/>
      <c r="G275" s="103"/>
      <c r="H275" s="103"/>
    </row>
    <row r="276" spans="1:19" ht="15.75" x14ac:dyDescent="0.25">
      <c r="A276" s="27"/>
      <c r="B276" s="27"/>
      <c r="C276" s="27"/>
      <c r="D276" s="27"/>
      <c r="E276" s="27"/>
      <c r="F276" s="27"/>
      <c r="G276" s="27"/>
      <c r="H276" s="27"/>
    </row>
    <row r="277" spans="1:19" ht="15.75" x14ac:dyDescent="0.25">
      <c r="A277" s="10"/>
      <c r="B277" s="10"/>
      <c r="C277" s="10"/>
      <c r="D277" s="10"/>
      <c r="E277" s="10"/>
      <c r="F277" s="10"/>
      <c r="G277" s="10"/>
      <c r="H277" s="10"/>
    </row>
    <row r="278" spans="1:19" ht="15.75" x14ac:dyDescent="0.25">
      <c r="A278" s="26"/>
      <c r="B278" s="26"/>
      <c r="C278" s="26"/>
      <c r="D278" s="26"/>
      <c r="E278" s="26"/>
      <c r="F278" s="26"/>
      <c r="G278" s="26"/>
      <c r="H278" s="26"/>
    </row>
    <row r="279" spans="1:19" ht="15.75" x14ac:dyDescent="0.25">
      <c r="A279" s="26"/>
      <c r="B279" s="26"/>
      <c r="C279" s="26"/>
      <c r="D279" s="26"/>
      <c r="E279" s="26"/>
      <c r="F279" s="26"/>
      <c r="G279" s="26"/>
      <c r="H279" s="26"/>
    </row>
    <row r="280" spans="1:19" ht="15.75" x14ac:dyDescent="0.25">
      <c r="A280" s="26"/>
      <c r="B280" s="26"/>
      <c r="C280" s="26"/>
      <c r="D280" s="26"/>
      <c r="E280" s="26"/>
      <c r="F280" s="26"/>
      <c r="G280" s="26"/>
      <c r="H280" s="26"/>
    </row>
    <row r="281" spans="1:19" ht="15.75" x14ac:dyDescent="0.25">
      <c r="A281" s="10"/>
      <c r="B281" s="10"/>
      <c r="C281" s="10"/>
      <c r="D281" s="10"/>
      <c r="E281" s="10"/>
      <c r="F281" s="10"/>
      <c r="G281" s="10"/>
      <c r="H281" s="10"/>
    </row>
    <row r="282" spans="1:19" ht="15.75" x14ac:dyDescent="0.25">
      <c r="A282" s="27"/>
      <c r="B282" s="27"/>
      <c r="C282" s="27"/>
      <c r="D282" s="27"/>
      <c r="E282" s="27"/>
      <c r="F282" s="27"/>
      <c r="G282" s="27"/>
      <c r="H282" s="27"/>
    </row>
    <row r="283" spans="1:19" ht="15.75" x14ac:dyDescent="0.25">
      <c r="A283" s="49"/>
      <c r="B283" s="49"/>
      <c r="C283" s="49"/>
      <c r="D283" s="49"/>
      <c r="E283" s="49"/>
      <c r="F283" s="49"/>
      <c r="G283" s="49"/>
      <c r="H283" s="49"/>
    </row>
    <row r="284" spans="1:19" ht="15.75" x14ac:dyDescent="0.25">
      <c r="A284" s="49"/>
      <c r="B284" s="49"/>
      <c r="C284" s="49"/>
      <c r="D284" s="49"/>
      <c r="E284" s="49"/>
      <c r="F284" s="49"/>
      <c r="G284" s="49"/>
      <c r="H284" s="49"/>
    </row>
    <row r="285" spans="1:19" ht="15.75" x14ac:dyDescent="0.25">
      <c r="A285" s="49"/>
      <c r="B285" s="49"/>
      <c r="C285" s="49"/>
      <c r="D285" s="49"/>
      <c r="E285" s="49"/>
      <c r="F285" s="49"/>
      <c r="G285" s="49"/>
      <c r="H285" s="49"/>
    </row>
    <row r="286" spans="1:19" ht="15.75" x14ac:dyDescent="0.25">
      <c r="A286" s="27"/>
      <c r="B286" s="27"/>
      <c r="C286" s="27"/>
      <c r="D286" s="27"/>
      <c r="E286" s="27"/>
      <c r="F286" s="27"/>
      <c r="G286" s="27"/>
      <c r="H286" s="27"/>
    </row>
    <row r="287" spans="1:19" x14ac:dyDescent="0.25">
      <c r="I287" s="15"/>
      <c r="J287" s="15"/>
    </row>
    <row r="288" spans="1:19" ht="15" customHeight="1" x14ac:dyDescent="0.25">
      <c r="A288" s="130" t="s">
        <v>308</v>
      </c>
      <c r="B288" s="131"/>
      <c r="C288" s="131"/>
      <c r="D288" s="131"/>
      <c r="E288" s="131"/>
      <c r="I288" s="15"/>
      <c r="J288" s="15"/>
      <c r="P288" s="71" t="s">
        <v>436</v>
      </c>
      <c r="Q288" s="71"/>
      <c r="R288" s="71"/>
      <c r="S288" s="71"/>
    </row>
    <row r="289" spans="1:20" ht="15" customHeight="1" x14ac:dyDescent="0.25">
      <c r="A289" s="131"/>
      <c r="B289" s="131"/>
      <c r="C289" s="131"/>
      <c r="D289" s="131"/>
      <c r="E289" s="131"/>
      <c r="I289" s="15"/>
      <c r="J289" s="15"/>
      <c r="P289" s="71"/>
      <c r="Q289" s="71"/>
      <c r="R289" s="71"/>
      <c r="S289" s="71"/>
    </row>
    <row r="290" spans="1:20" ht="15" customHeight="1" x14ac:dyDescent="0.25">
      <c r="A290" s="131"/>
      <c r="B290" s="131"/>
      <c r="C290" s="131"/>
      <c r="D290" s="131"/>
      <c r="E290" s="131"/>
      <c r="I290" s="15"/>
      <c r="J290" s="15"/>
      <c r="P290" s="71"/>
      <c r="Q290" s="71"/>
      <c r="R290" s="71"/>
      <c r="S290" s="71"/>
    </row>
    <row r="291" spans="1:20" ht="15" customHeight="1" x14ac:dyDescent="0.25">
      <c r="I291" s="15"/>
      <c r="J291" s="15"/>
      <c r="P291" s="71"/>
      <c r="Q291" s="71"/>
      <c r="R291" s="71"/>
      <c r="S291" s="71"/>
    </row>
    <row r="292" spans="1:20" ht="15.75" x14ac:dyDescent="0.25">
      <c r="A292" s="132" t="s">
        <v>322</v>
      </c>
      <c r="B292" s="132"/>
      <c r="C292" s="132"/>
      <c r="D292" s="132"/>
      <c r="I292" s="15"/>
      <c r="J292" s="15"/>
      <c r="P292" s="71"/>
      <c r="Q292" s="71"/>
      <c r="R292" s="71"/>
      <c r="S292" s="71"/>
    </row>
    <row r="293" spans="1:20" ht="15" customHeight="1" x14ac:dyDescent="0.25">
      <c r="P293" s="71"/>
      <c r="Q293" s="71"/>
      <c r="R293" s="71"/>
      <c r="S293" s="71"/>
    </row>
    <row r="294" spans="1:20" ht="15.75" customHeight="1" x14ac:dyDescent="0.25">
      <c r="G294" s="133" t="s">
        <v>319</v>
      </c>
      <c r="H294" s="133"/>
      <c r="I294" s="133"/>
      <c r="J294" s="133"/>
      <c r="P294" s="71"/>
      <c r="Q294" s="71"/>
      <c r="R294" s="71"/>
      <c r="S294" s="71"/>
    </row>
    <row r="295" spans="1:20" ht="15.75" customHeight="1" x14ac:dyDescent="0.25">
      <c r="P295" s="21"/>
      <c r="Q295" s="21"/>
      <c r="R295" s="21"/>
      <c r="S295" s="21"/>
    </row>
    <row r="296" spans="1:20" ht="15.75" x14ac:dyDescent="0.25">
      <c r="A296" s="134" t="s">
        <v>1</v>
      </c>
      <c r="B296" s="135"/>
      <c r="C296" s="135"/>
      <c r="D296" s="135"/>
      <c r="E296" s="135"/>
      <c r="F296" s="135"/>
      <c r="G296" s="136" t="s">
        <v>2</v>
      </c>
      <c r="H296" s="136" t="s">
        <v>3</v>
      </c>
      <c r="I296" s="136"/>
      <c r="J296" s="136" t="s">
        <v>4</v>
      </c>
      <c r="K296" s="136"/>
      <c r="L296" s="136"/>
      <c r="M296" s="136"/>
      <c r="N296" s="136"/>
      <c r="O296" s="136"/>
      <c r="P296" s="137" t="s">
        <v>5</v>
      </c>
      <c r="Q296" s="138"/>
    </row>
    <row r="297" spans="1:20" ht="15.75" x14ac:dyDescent="0.25">
      <c r="A297" s="135"/>
      <c r="B297" s="135"/>
      <c r="C297" s="135"/>
      <c r="D297" s="135"/>
      <c r="E297" s="135"/>
      <c r="F297" s="135"/>
      <c r="G297" s="136"/>
      <c r="H297" s="136"/>
      <c r="I297" s="136"/>
      <c r="J297" s="141" t="s">
        <v>6</v>
      </c>
      <c r="K297" s="142"/>
      <c r="L297" s="141" t="s">
        <v>7</v>
      </c>
      <c r="M297" s="142"/>
      <c r="N297" s="141" t="s">
        <v>8</v>
      </c>
      <c r="O297" s="142"/>
      <c r="P297" s="139"/>
      <c r="Q297" s="140"/>
    </row>
    <row r="298" spans="1:20" ht="15.75" x14ac:dyDescent="0.25">
      <c r="A298" s="143" t="s">
        <v>257</v>
      </c>
      <c r="B298" s="144"/>
      <c r="C298" s="144"/>
      <c r="D298" s="144"/>
      <c r="E298" s="144"/>
      <c r="F298" s="145"/>
      <c r="G298" s="2" t="s">
        <v>258</v>
      </c>
      <c r="H298" s="72" t="s">
        <v>187</v>
      </c>
      <c r="I298" s="73"/>
      <c r="J298" s="146">
        <v>8.24</v>
      </c>
      <c r="K298" s="147"/>
      <c r="L298" s="72" t="s">
        <v>418</v>
      </c>
      <c r="M298" s="73"/>
      <c r="N298" s="72" t="s">
        <v>347</v>
      </c>
      <c r="O298" s="73"/>
      <c r="P298" s="72" t="s">
        <v>419</v>
      </c>
      <c r="Q298" s="73"/>
    </row>
    <row r="299" spans="1:20" ht="15.75" x14ac:dyDescent="0.25">
      <c r="A299" s="143" t="s">
        <v>21</v>
      </c>
      <c r="B299" s="144"/>
      <c r="C299" s="144"/>
      <c r="D299" s="144"/>
      <c r="E299" s="144"/>
      <c r="F299" s="145"/>
      <c r="G299" s="32" t="s">
        <v>22</v>
      </c>
      <c r="H299" s="72" t="s">
        <v>156</v>
      </c>
      <c r="I299" s="73"/>
      <c r="J299" s="146">
        <v>0.24</v>
      </c>
      <c r="K299" s="147"/>
      <c r="L299" s="72" t="s">
        <v>157</v>
      </c>
      <c r="M299" s="73"/>
      <c r="N299" s="72" t="s">
        <v>159</v>
      </c>
      <c r="O299" s="73"/>
      <c r="P299" s="72" t="s">
        <v>161</v>
      </c>
      <c r="Q299" s="73"/>
    </row>
    <row r="300" spans="1:20" x14ac:dyDescent="0.25">
      <c r="A300" s="112" t="s">
        <v>96</v>
      </c>
      <c r="B300" s="113"/>
      <c r="C300" s="113"/>
      <c r="D300" s="113"/>
      <c r="E300" s="113"/>
      <c r="F300" s="114"/>
      <c r="G300" s="118" t="s">
        <v>97</v>
      </c>
      <c r="H300" s="120" t="s">
        <v>98</v>
      </c>
      <c r="I300" s="121"/>
      <c r="J300" s="120" t="s">
        <v>99</v>
      </c>
      <c r="K300" s="121"/>
      <c r="L300" s="120" t="s">
        <v>100</v>
      </c>
      <c r="M300" s="121"/>
      <c r="N300" s="120" t="s">
        <v>101</v>
      </c>
      <c r="O300" s="121"/>
      <c r="P300" s="120" t="s">
        <v>102</v>
      </c>
      <c r="Q300" s="121"/>
    </row>
    <row r="301" spans="1:20" x14ac:dyDescent="0.25">
      <c r="A301" s="115"/>
      <c r="B301" s="116"/>
      <c r="C301" s="116"/>
      <c r="D301" s="116"/>
      <c r="E301" s="116"/>
      <c r="F301" s="117"/>
      <c r="G301" s="119"/>
      <c r="H301" s="122"/>
      <c r="I301" s="123"/>
      <c r="J301" s="122"/>
      <c r="K301" s="123"/>
      <c r="L301" s="122"/>
      <c r="M301" s="123"/>
      <c r="N301" s="122"/>
      <c r="O301" s="123"/>
      <c r="P301" s="122"/>
      <c r="Q301" s="123"/>
    </row>
    <row r="302" spans="1:20" ht="15.75" x14ac:dyDescent="0.25">
      <c r="A302" s="150" t="s">
        <v>325</v>
      </c>
      <c r="B302" s="151"/>
      <c r="C302" s="151"/>
      <c r="D302" s="151"/>
      <c r="E302" s="151"/>
      <c r="F302" s="152"/>
      <c r="G302" s="32" t="s">
        <v>326</v>
      </c>
      <c r="H302" s="72" t="s">
        <v>52</v>
      </c>
      <c r="I302" s="73"/>
      <c r="J302" s="146">
        <v>2.87</v>
      </c>
      <c r="K302" s="147"/>
      <c r="L302" s="72" t="s">
        <v>288</v>
      </c>
      <c r="M302" s="73"/>
      <c r="N302" s="72" t="s">
        <v>327</v>
      </c>
      <c r="O302" s="73"/>
      <c r="P302" s="72" t="s">
        <v>328</v>
      </c>
      <c r="Q302" s="89"/>
      <c r="R302" s="53"/>
      <c r="S302" s="50"/>
      <c r="T302" s="50"/>
    </row>
    <row r="303" spans="1:20" ht="15.75" x14ac:dyDescent="0.25">
      <c r="A303" s="153" t="s">
        <v>14</v>
      </c>
      <c r="B303" s="154"/>
      <c r="C303" s="154"/>
      <c r="D303" s="154"/>
      <c r="E303" s="154"/>
      <c r="F303" s="154"/>
      <c r="G303" s="154"/>
      <c r="H303" s="154"/>
      <c r="I303" s="154"/>
      <c r="J303" s="87">
        <f>+J298+J302+J300+J299</f>
        <v>13.66</v>
      </c>
      <c r="K303" s="88"/>
      <c r="L303" s="87">
        <f>+L298+L300+L302+L299</f>
        <v>16.45</v>
      </c>
      <c r="M303" s="88"/>
      <c r="N303" s="87">
        <f>+N298+N300+N302+N299</f>
        <v>25.63</v>
      </c>
      <c r="O303" s="88"/>
      <c r="P303" s="87">
        <f>+P298+P300+P302+P299</f>
        <v>290.52000000000004</v>
      </c>
      <c r="Q303" s="88"/>
    </row>
    <row r="305" spans="1:20" ht="15.75" x14ac:dyDescent="0.25">
      <c r="G305" s="133" t="s">
        <v>320</v>
      </c>
      <c r="H305" s="133"/>
      <c r="I305" s="133"/>
      <c r="J305" s="133"/>
    </row>
    <row r="307" spans="1:20" ht="15.75" x14ac:dyDescent="0.25">
      <c r="A307" s="92" t="s">
        <v>1</v>
      </c>
      <c r="B307" s="93"/>
      <c r="C307" s="93"/>
      <c r="D307" s="93"/>
      <c r="E307" s="93"/>
      <c r="F307" s="93"/>
      <c r="G307" s="94" t="s">
        <v>2</v>
      </c>
      <c r="H307" s="94" t="s">
        <v>3</v>
      </c>
      <c r="I307" s="94"/>
      <c r="J307" s="94" t="s">
        <v>4</v>
      </c>
      <c r="K307" s="94"/>
      <c r="L307" s="94"/>
      <c r="M307" s="94"/>
      <c r="N307" s="94"/>
      <c r="O307" s="94"/>
      <c r="P307" s="95" t="s">
        <v>5</v>
      </c>
      <c r="Q307" s="96"/>
    </row>
    <row r="308" spans="1:20" ht="15.75" x14ac:dyDescent="0.25">
      <c r="A308" s="93"/>
      <c r="B308" s="93"/>
      <c r="C308" s="93"/>
      <c r="D308" s="93"/>
      <c r="E308" s="93"/>
      <c r="F308" s="93"/>
      <c r="G308" s="94"/>
      <c r="H308" s="94"/>
      <c r="I308" s="94"/>
      <c r="J308" s="90" t="s">
        <v>6</v>
      </c>
      <c r="K308" s="91"/>
      <c r="L308" s="90" t="s">
        <v>7</v>
      </c>
      <c r="M308" s="91"/>
      <c r="N308" s="90" t="s">
        <v>8</v>
      </c>
      <c r="O308" s="91"/>
      <c r="P308" s="97"/>
      <c r="Q308" s="98"/>
    </row>
    <row r="309" spans="1:20" ht="15.75" x14ac:dyDescent="0.25">
      <c r="A309" s="74" t="s">
        <v>283</v>
      </c>
      <c r="B309" s="75"/>
      <c r="C309" s="75"/>
      <c r="D309" s="75"/>
      <c r="E309" s="75"/>
      <c r="F309" s="76"/>
      <c r="G309" s="28" t="s">
        <v>284</v>
      </c>
      <c r="H309" s="69">
        <v>100</v>
      </c>
      <c r="I309" s="70"/>
      <c r="J309" s="69">
        <v>1.7</v>
      </c>
      <c r="K309" s="70"/>
      <c r="L309" s="69">
        <v>3.83</v>
      </c>
      <c r="M309" s="70"/>
      <c r="N309" s="69">
        <v>10.08</v>
      </c>
      <c r="O309" s="70"/>
      <c r="P309" s="69">
        <v>78.069999999999993</v>
      </c>
      <c r="Q309" s="70"/>
    </row>
    <row r="310" spans="1:20" ht="15.75" x14ac:dyDescent="0.25">
      <c r="A310" s="74" t="s">
        <v>107</v>
      </c>
      <c r="B310" s="75"/>
      <c r="C310" s="75"/>
      <c r="D310" s="75"/>
      <c r="E310" s="75"/>
      <c r="F310" s="76"/>
      <c r="G310" s="28" t="s">
        <v>108</v>
      </c>
      <c r="H310" s="69">
        <v>30</v>
      </c>
      <c r="I310" s="70"/>
      <c r="J310" s="69">
        <v>2.19</v>
      </c>
      <c r="K310" s="70"/>
      <c r="L310" s="69">
        <v>0.63</v>
      </c>
      <c r="M310" s="70"/>
      <c r="N310" s="69">
        <v>13.2</v>
      </c>
      <c r="O310" s="70"/>
      <c r="P310" s="69">
        <v>71.7</v>
      </c>
      <c r="Q310" s="70"/>
    </row>
    <row r="311" spans="1:20" ht="15.75" x14ac:dyDescent="0.25">
      <c r="A311" s="78" t="s">
        <v>259</v>
      </c>
      <c r="B311" s="75"/>
      <c r="C311" s="75"/>
      <c r="D311" s="75"/>
      <c r="E311" s="75"/>
      <c r="F311" s="76"/>
      <c r="G311" s="28" t="s">
        <v>109</v>
      </c>
      <c r="H311" s="69">
        <v>50</v>
      </c>
      <c r="I311" s="70"/>
      <c r="J311" s="69">
        <v>11.93</v>
      </c>
      <c r="K311" s="70"/>
      <c r="L311" s="69">
        <v>3.06</v>
      </c>
      <c r="M311" s="70"/>
      <c r="N311" s="69">
        <v>2.41</v>
      </c>
      <c r="O311" s="70"/>
      <c r="P311" s="69">
        <v>96.34</v>
      </c>
      <c r="Q311" s="70"/>
    </row>
    <row r="312" spans="1:20" ht="15.75" x14ac:dyDescent="0.25">
      <c r="A312" s="74" t="s">
        <v>397</v>
      </c>
      <c r="B312" s="75"/>
      <c r="C312" s="75"/>
      <c r="D312" s="75"/>
      <c r="E312" s="75"/>
      <c r="F312" s="76"/>
      <c r="G312" s="28" t="s">
        <v>398</v>
      </c>
      <c r="H312" s="69">
        <v>40</v>
      </c>
      <c r="I312" s="70"/>
      <c r="J312" s="69">
        <v>1.67</v>
      </c>
      <c r="K312" s="70"/>
      <c r="L312" s="69">
        <v>1.65</v>
      </c>
      <c r="M312" s="70"/>
      <c r="N312" s="69">
        <v>11.63</v>
      </c>
      <c r="O312" s="70"/>
      <c r="P312" s="69">
        <v>69.42</v>
      </c>
      <c r="Q312" s="70"/>
    </row>
    <row r="313" spans="1:20" ht="15.75" customHeight="1" x14ac:dyDescent="0.25">
      <c r="A313" s="81" t="s">
        <v>399</v>
      </c>
      <c r="B313" s="82"/>
      <c r="C313" s="82"/>
      <c r="D313" s="82"/>
      <c r="E313" s="82"/>
      <c r="F313" s="83"/>
      <c r="G313" s="104" t="s">
        <v>400</v>
      </c>
      <c r="H313" s="106">
        <v>40</v>
      </c>
      <c r="I313" s="107"/>
      <c r="J313" s="106">
        <v>0.34</v>
      </c>
      <c r="K313" s="107"/>
      <c r="L313" s="106">
        <v>2.5099999999999998</v>
      </c>
      <c r="M313" s="107"/>
      <c r="N313" s="106">
        <v>1.45</v>
      </c>
      <c r="O313" s="107"/>
      <c r="P313" s="106">
        <v>29.87</v>
      </c>
      <c r="Q313" s="148"/>
      <c r="R313" s="53"/>
      <c r="S313" s="50"/>
      <c r="T313" s="50"/>
    </row>
    <row r="314" spans="1:20" ht="15.75" customHeight="1" x14ac:dyDescent="0.25">
      <c r="A314" s="84"/>
      <c r="B314" s="85"/>
      <c r="C314" s="85"/>
      <c r="D314" s="85"/>
      <c r="E314" s="85"/>
      <c r="F314" s="86"/>
      <c r="G314" s="105"/>
      <c r="H314" s="108"/>
      <c r="I314" s="109"/>
      <c r="J314" s="108"/>
      <c r="K314" s="109"/>
      <c r="L314" s="108"/>
      <c r="M314" s="109"/>
      <c r="N314" s="108"/>
      <c r="O314" s="109"/>
      <c r="P314" s="108"/>
      <c r="Q314" s="149"/>
      <c r="R314" s="53"/>
      <c r="S314" s="50"/>
      <c r="T314" s="50"/>
    </row>
    <row r="315" spans="1:20" ht="15.75" customHeight="1" x14ac:dyDescent="0.25">
      <c r="A315" s="78" t="s">
        <v>21</v>
      </c>
      <c r="B315" s="79"/>
      <c r="C315" s="79"/>
      <c r="D315" s="79"/>
      <c r="E315" s="79"/>
      <c r="F315" s="80"/>
      <c r="G315" s="45" t="s">
        <v>22</v>
      </c>
      <c r="H315" s="69">
        <v>20</v>
      </c>
      <c r="I315" s="70"/>
      <c r="J315" s="69">
        <v>0.16</v>
      </c>
      <c r="K315" s="70"/>
      <c r="L315" s="69">
        <v>0.04</v>
      </c>
      <c r="M315" s="70"/>
      <c r="N315" s="69">
        <v>0.46</v>
      </c>
      <c r="O315" s="70"/>
      <c r="P315" s="69">
        <v>2.2000000000000002</v>
      </c>
      <c r="Q315" s="77"/>
      <c r="R315" s="53"/>
      <c r="S315" s="50"/>
      <c r="T315" s="50"/>
    </row>
    <row r="316" spans="1:20" ht="15.75" x14ac:dyDescent="0.25">
      <c r="A316" s="74" t="s">
        <v>289</v>
      </c>
      <c r="B316" s="75"/>
      <c r="C316" s="75"/>
      <c r="D316" s="75"/>
      <c r="E316" s="75"/>
      <c r="F316" s="76"/>
      <c r="G316" s="28" t="s">
        <v>103</v>
      </c>
      <c r="H316" s="69">
        <v>100</v>
      </c>
      <c r="I316" s="70"/>
      <c r="J316" s="69">
        <v>0.5</v>
      </c>
      <c r="K316" s="70"/>
      <c r="L316" s="69">
        <v>0</v>
      </c>
      <c r="M316" s="70"/>
      <c r="N316" s="69">
        <v>8.6999999999999993</v>
      </c>
      <c r="O316" s="70"/>
      <c r="P316" s="69">
        <v>52</v>
      </c>
      <c r="Q316" s="77"/>
      <c r="R316" s="53"/>
      <c r="S316" s="50"/>
      <c r="T316" s="50"/>
    </row>
    <row r="317" spans="1:20" ht="15.75" x14ac:dyDescent="0.25">
      <c r="A317" s="99" t="s">
        <v>14</v>
      </c>
      <c r="B317" s="100"/>
      <c r="C317" s="100"/>
      <c r="D317" s="100"/>
      <c r="E317" s="100"/>
      <c r="F317" s="100"/>
      <c r="G317" s="100"/>
      <c r="H317" s="100"/>
      <c r="I317" s="100"/>
      <c r="J317" s="90">
        <f>+J309+J310+J311+J312+J313+J316+J315</f>
        <v>18.490000000000002</v>
      </c>
      <c r="K317" s="91"/>
      <c r="L317" s="90">
        <f>+L309+L310+L311+L312+L313+L316+L315</f>
        <v>11.719999999999999</v>
      </c>
      <c r="M317" s="91"/>
      <c r="N317" s="90">
        <f>+N309+N310+N311+N312+N313+N316+N315</f>
        <v>47.93</v>
      </c>
      <c r="O317" s="91"/>
      <c r="P317" s="90">
        <f>+P309+P310+P311+P312+P313+P316+P315</f>
        <v>399.59999999999997</v>
      </c>
      <c r="Q317" s="91"/>
    </row>
    <row r="319" spans="1:20" ht="15.75" x14ac:dyDescent="0.25">
      <c r="G319" s="90" t="s">
        <v>321</v>
      </c>
      <c r="H319" s="129"/>
      <c r="I319" s="129"/>
      <c r="J319" s="91"/>
    </row>
    <row r="321" spans="1:20" ht="15.75" x14ac:dyDescent="0.25">
      <c r="A321" s="92" t="s">
        <v>1</v>
      </c>
      <c r="B321" s="93"/>
      <c r="C321" s="93"/>
      <c r="D321" s="93"/>
      <c r="E321" s="93"/>
      <c r="F321" s="93"/>
      <c r="G321" s="94" t="s">
        <v>2</v>
      </c>
      <c r="H321" s="94" t="s">
        <v>3</v>
      </c>
      <c r="I321" s="94"/>
      <c r="J321" s="94" t="s">
        <v>4</v>
      </c>
      <c r="K321" s="94"/>
      <c r="L321" s="94"/>
      <c r="M321" s="94"/>
      <c r="N321" s="94"/>
      <c r="O321" s="94"/>
      <c r="P321" s="95" t="s">
        <v>5</v>
      </c>
      <c r="Q321" s="96"/>
    </row>
    <row r="322" spans="1:20" ht="15.75" x14ac:dyDescent="0.25">
      <c r="A322" s="93"/>
      <c r="B322" s="93"/>
      <c r="C322" s="93"/>
      <c r="D322" s="93"/>
      <c r="E322" s="93"/>
      <c r="F322" s="93"/>
      <c r="G322" s="94"/>
      <c r="H322" s="94"/>
      <c r="I322" s="94"/>
      <c r="J322" s="90" t="s">
        <v>6</v>
      </c>
      <c r="K322" s="91"/>
      <c r="L322" s="90" t="s">
        <v>7</v>
      </c>
      <c r="M322" s="91"/>
      <c r="N322" s="90" t="s">
        <v>8</v>
      </c>
      <c r="O322" s="91"/>
      <c r="P322" s="97"/>
      <c r="Q322" s="98"/>
    </row>
    <row r="323" spans="1:20" ht="15.75" x14ac:dyDescent="0.25">
      <c r="A323" s="74" t="s">
        <v>277</v>
      </c>
      <c r="B323" s="75"/>
      <c r="C323" s="75"/>
      <c r="D323" s="75"/>
      <c r="E323" s="75"/>
      <c r="F323" s="76"/>
      <c r="G323" s="28" t="s">
        <v>278</v>
      </c>
      <c r="H323" s="69">
        <v>120</v>
      </c>
      <c r="I323" s="70"/>
      <c r="J323" s="69">
        <v>8.11</v>
      </c>
      <c r="K323" s="70"/>
      <c r="L323" s="69">
        <v>11.68</v>
      </c>
      <c r="M323" s="70"/>
      <c r="N323" s="69">
        <v>33.979999999999997</v>
      </c>
      <c r="O323" s="70"/>
      <c r="P323" s="69">
        <v>272.54000000000002</v>
      </c>
      <c r="Q323" s="70"/>
    </row>
    <row r="324" spans="1:20" ht="15.75" x14ac:dyDescent="0.25">
      <c r="A324" s="74" t="s">
        <v>200</v>
      </c>
      <c r="B324" s="75"/>
      <c r="C324" s="75"/>
      <c r="D324" s="75"/>
      <c r="E324" s="75"/>
      <c r="F324" s="76"/>
      <c r="G324" s="40" t="s">
        <v>63</v>
      </c>
      <c r="H324" s="69">
        <v>15</v>
      </c>
      <c r="I324" s="70"/>
      <c r="J324" s="69">
        <v>0.6</v>
      </c>
      <c r="K324" s="70"/>
      <c r="L324" s="69">
        <v>0.3</v>
      </c>
      <c r="M324" s="70"/>
      <c r="N324" s="69">
        <v>0.6</v>
      </c>
      <c r="O324" s="70"/>
      <c r="P324" s="69">
        <v>9</v>
      </c>
      <c r="Q324" s="77"/>
      <c r="R324" s="53"/>
      <c r="S324" s="50"/>
      <c r="T324" s="50"/>
    </row>
    <row r="325" spans="1:20" ht="15.75" x14ac:dyDescent="0.25">
      <c r="A325" s="74" t="s">
        <v>126</v>
      </c>
      <c r="B325" s="75"/>
      <c r="C325" s="75"/>
      <c r="D325" s="75"/>
      <c r="E325" s="75"/>
      <c r="F325" s="76"/>
      <c r="G325" s="61" t="s">
        <v>127</v>
      </c>
      <c r="H325" s="69">
        <v>25</v>
      </c>
      <c r="I325" s="70"/>
      <c r="J325" s="69">
        <v>0.25</v>
      </c>
      <c r="K325" s="70"/>
      <c r="L325" s="69">
        <v>0</v>
      </c>
      <c r="M325" s="70"/>
      <c r="N325" s="69">
        <v>5.94</v>
      </c>
      <c r="O325" s="70"/>
      <c r="P325" s="69">
        <v>19.170000000000002</v>
      </c>
      <c r="Q325" s="77"/>
      <c r="R325" s="53"/>
      <c r="S325" s="50"/>
      <c r="T325" s="50"/>
    </row>
    <row r="326" spans="1:20" ht="15.75" x14ac:dyDescent="0.25">
      <c r="A326" s="74" t="s">
        <v>185</v>
      </c>
      <c r="B326" s="75"/>
      <c r="C326" s="75"/>
      <c r="D326" s="75"/>
      <c r="E326" s="75"/>
      <c r="F326" s="76"/>
      <c r="G326" s="28" t="s">
        <v>50</v>
      </c>
      <c r="H326" s="69">
        <v>150</v>
      </c>
      <c r="I326" s="70"/>
      <c r="J326" s="69">
        <v>0</v>
      </c>
      <c r="K326" s="70"/>
      <c r="L326" s="69">
        <v>0</v>
      </c>
      <c r="M326" s="70"/>
      <c r="N326" s="69">
        <v>0</v>
      </c>
      <c r="O326" s="70"/>
      <c r="P326" s="69">
        <v>0</v>
      </c>
      <c r="Q326" s="70"/>
    </row>
    <row r="327" spans="1:20" ht="15.75" x14ac:dyDescent="0.25">
      <c r="A327" s="74" t="s">
        <v>311</v>
      </c>
      <c r="B327" s="75"/>
      <c r="C327" s="75"/>
      <c r="D327" s="75"/>
      <c r="E327" s="75"/>
      <c r="F327" s="76"/>
      <c r="G327" s="28" t="s">
        <v>13</v>
      </c>
      <c r="H327" s="69">
        <v>120</v>
      </c>
      <c r="I327" s="70"/>
      <c r="J327" s="69">
        <v>0.86</v>
      </c>
      <c r="K327" s="70"/>
      <c r="L327" s="69">
        <v>0.33</v>
      </c>
      <c r="M327" s="70"/>
      <c r="N327" s="69">
        <v>16.440000000000001</v>
      </c>
      <c r="O327" s="70"/>
      <c r="P327" s="69">
        <v>66</v>
      </c>
      <c r="Q327" s="70"/>
    </row>
    <row r="328" spans="1:20" ht="15.75" x14ac:dyDescent="0.25">
      <c r="A328" s="99" t="s">
        <v>14</v>
      </c>
      <c r="B328" s="100"/>
      <c r="C328" s="100"/>
      <c r="D328" s="100"/>
      <c r="E328" s="100"/>
      <c r="F328" s="100"/>
      <c r="G328" s="100"/>
      <c r="H328" s="100"/>
      <c r="I328" s="100"/>
      <c r="J328" s="90">
        <f>+J323+J324+J326+J327+J325</f>
        <v>9.8199999999999985</v>
      </c>
      <c r="K328" s="91"/>
      <c r="L328" s="90">
        <f>+L323+L324+L326+L327+L325</f>
        <v>12.31</v>
      </c>
      <c r="M328" s="91"/>
      <c r="N328" s="90">
        <f>+N323+N324+N326+N327+N325</f>
        <v>56.959999999999994</v>
      </c>
      <c r="O328" s="91"/>
      <c r="P328" s="90">
        <f>+P323+P324+P326+P327+P325</f>
        <v>366.71000000000004</v>
      </c>
      <c r="Q328" s="91"/>
    </row>
    <row r="329" spans="1:20" ht="15.75" x14ac:dyDescent="0.25">
      <c r="A329" s="99" t="s">
        <v>49</v>
      </c>
      <c r="B329" s="100"/>
      <c r="C329" s="100"/>
      <c r="D329" s="100"/>
      <c r="E329" s="100"/>
      <c r="F329" s="100"/>
      <c r="G329" s="100"/>
      <c r="H329" s="100"/>
      <c r="I329" s="100"/>
      <c r="J329" s="87">
        <f>+J303+J317+J328</f>
        <v>41.970000000000006</v>
      </c>
      <c r="K329" s="110"/>
      <c r="L329" s="87">
        <f>+L303+L317+L328</f>
        <v>40.479999999999997</v>
      </c>
      <c r="M329" s="88"/>
      <c r="N329" s="87">
        <f>+N303+N317+N328</f>
        <v>130.51999999999998</v>
      </c>
      <c r="O329" s="88"/>
      <c r="P329" s="87">
        <f>+P303+P317+P328</f>
        <v>1056.83</v>
      </c>
      <c r="Q329" s="88"/>
    </row>
    <row r="331" spans="1:20" x14ac:dyDescent="0.25">
      <c r="R331">
        <v>6</v>
      </c>
    </row>
    <row r="332" spans="1:20" ht="15.75" x14ac:dyDescent="0.25">
      <c r="A332" s="103" t="s">
        <v>27</v>
      </c>
      <c r="B332" s="103"/>
      <c r="C332" s="103"/>
      <c r="D332" s="103"/>
      <c r="E332" s="103"/>
      <c r="F332" s="103"/>
      <c r="G332" s="103"/>
      <c r="H332" s="103"/>
    </row>
    <row r="333" spans="1:20" ht="15.75" x14ac:dyDescent="0.25">
      <c r="A333" s="27"/>
      <c r="B333" s="27"/>
      <c r="C333" s="27"/>
      <c r="D333" s="27"/>
      <c r="E333" s="27"/>
      <c r="F333" s="27"/>
      <c r="G333" s="27"/>
      <c r="H333" s="27"/>
    </row>
    <row r="334" spans="1:20" ht="15.75" x14ac:dyDescent="0.25">
      <c r="A334" s="27"/>
      <c r="B334" s="27"/>
      <c r="C334" s="27"/>
      <c r="D334" s="27"/>
      <c r="E334" s="27"/>
      <c r="F334" s="27"/>
      <c r="G334" s="27"/>
      <c r="H334" s="27"/>
    </row>
    <row r="335" spans="1:20" ht="15.75" x14ac:dyDescent="0.25">
      <c r="A335" s="27"/>
      <c r="B335" s="27"/>
      <c r="C335" s="27"/>
      <c r="D335" s="27"/>
      <c r="E335" s="27"/>
      <c r="F335" s="27"/>
      <c r="G335" s="27"/>
      <c r="H335" s="27"/>
    </row>
    <row r="336" spans="1:20" ht="15.75" x14ac:dyDescent="0.25">
      <c r="A336" s="10"/>
      <c r="B336" s="10"/>
      <c r="C336" s="10"/>
      <c r="D336" s="10"/>
      <c r="E336" s="10"/>
      <c r="F336" s="10"/>
      <c r="G336" s="10"/>
      <c r="H336" s="10"/>
    </row>
    <row r="337" spans="1:19" ht="15.75" x14ac:dyDescent="0.25">
      <c r="A337" s="25"/>
      <c r="B337" s="25"/>
      <c r="C337" s="25"/>
      <c r="D337" s="25"/>
      <c r="E337" s="25"/>
      <c r="F337" s="25"/>
      <c r="G337" s="25"/>
      <c r="H337" s="25"/>
    </row>
    <row r="338" spans="1:19" ht="15.75" x14ac:dyDescent="0.25">
      <c r="A338" s="25"/>
      <c r="B338" s="25"/>
      <c r="C338" s="25"/>
      <c r="D338" s="25"/>
      <c r="E338" s="25"/>
      <c r="F338" s="25"/>
      <c r="G338" s="25"/>
      <c r="H338" s="25"/>
    </row>
    <row r="339" spans="1:19" ht="15.75" x14ac:dyDescent="0.25">
      <c r="A339" s="49"/>
      <c r="B339" s="49"/>
      <c r="C339" s="49"/>
      <c r="D339" s="49"/>
      <c r="E339" s="49"/>
      <c r="F339" s="49"/>
      <c r="G339" s="49"/>
      <c r="H339" s="49"/>
    </row>
    <row r="340" spans="1:19" ht="15.75" x14ac:dyDescent="0.25">
      <c r="A340" s="49"/>
      <c r="B340" s="49"/>
      <c r="C340" s="49"/>
      <c r="D340" s="49"/>
      <c r="E340" s="49"/>
      <c r="F340" s="49"/>
      <c r="G340" s="49"/>
      <c r="H340" s="49"/>
    </row>
    <row r="341" spans="1:19" ht="15.75" x14ac:dyDescent="0.25">
      <c r="A341" s="49"/>
      <c r="B341" s="49"/>
      <c r="C341" s="49"/>
      <c r="D341" s="49"/>
      <c r="E341" s="49"/>
      <c r="F341" s="49"/>
      <c r="G341" s="49"/>
      <c r="H341" s="49"/>
    </row>
    <row r="342" spans="1:19" ht="15.75" x14ac:dyDescent="0.25">
      <c r="A342" s="25"/>
      <c r="B342" s="25"/>
      <c r="C342" s="25"/>
      <c r="D342" s="25"/>
      <c r="E342" s="25"/>
      <c r="F342" s="25"/>
      <c r="G342" s="25"/>
      <c r="H342" s="25"/>
    </row>
    <row r="343" spans="1:19" ht="15.75" x14ac:dyDescent="0.25">
      <c r="A343" s="10"/>
      <c r="B343" s="10"/>
      <c r="C343" s="10"/>
      <c r="D343" s="10"/>
      <c r="E343" s="10"/>
      <c r="F343" s="10"/>
      <c r="G343" s="10"/>
      <c r="H343" s="10"/>
    </row>
    <row r="344" spans="1:19" ht="15.75" x14ac:dyDescent="0.25">
      <c r="A344" s="10"/>
      <c r="B344" s="10"/>
      <c r="C344" s="10"/>
      <c r="D344" s="10"/>
      <c r="E344" s="10"/>
      <c r="F344" s="10"/>
      <c r="G344" s="10"/>
      <c r="H344" s="10"/>
    </row>
    <row r="345" spans="1:19" ht="15" customHeight="1" x14ac:dyDescent="0.25">
      <c r="A345" s="130" t="s">
        <v>308</v>
      </c>
      <c r="B345" s="131"/>
      <c r="C345" s="131"/>
      <c r="D345" s="131"/>
      <c r="E345" s="131"/>
      <c r="I345" s="15"/>
      <c r="J345" s="15"/>
      <c r="P345" s="71" t="s">
        <v>432</v>
      </c>
      <c r="Q345" s="71"/>
      <c r="R345" s="71"/>
      <c r="S345" s="71"/>
    </row>
    <row r="346" spans="1:19" ht="15" customHeight="1" x14ac:dyDescent="0.25">
      <c r="A346" s="131"/>
      <c r="B346" s="131"/>
      <c r="C346" s="131"/>
      <c r="D346" s="131"/>
      <c r="E346" s="131"/>
      <c r="I346" s="15"/>
      <c r="J346" s="15"/>
      <c r="P346" s="71"/>
      <c r="Q346" s="71"/>
      <c r="R346" s="71"/>
      <c r="S346" s="71"/>
    </row>
    <row r="347" spans="1:19" ht="15" customHeight="1" x14ac:dyDescent="0.25">
      <c r="A347" s="131"/>
      <c r="B347" s="131"/>
      <c r="C347" s="131"/>
      <c r="D347" s="131"/>
      <c r="E347" s="131"/>
      <c r="I347" s="15"/>
      <c r="J347" s="15"/>
      <c r="P347" s="71"/>
      <c r="Q347" s="71"/>
      <c r="R347" s="71"/>
      <c r="S347" s="71"/>
    </row>
    <row r="348" spans="1:19" ht="15" customHeight="1" x14ac:dyDescent="0.25">
      <c r="I348" s="15"/>
      <c r="J348" s="15"/>
      <c r="P348" s="71"/>
      <c r="Q348" s="71"/>
      <c r="R348" s="71"/>
      <c r="S348" s="71"/>
    </row>
    <row r="349" spans="1:19" ht="15" customHeight="1" x14ac:dyDescent="0.25">
      <c r="I349" s="15"/>
      <c r="J349" s="15"/>
      <c r="P349" s="71"/>
      <c r="Q349" s="71"/>
      <c r="R349" s="71"/>
      <c r="S349" s="71"/>
    </row>
    <row r="350" spans="1:19" ht="15.75" x14ac:dyDescent="0.25">
      <c r="A350" s="132" t="s">
        <v>110</v>
      </c>
      <c r="B350" s="132"/>
      <c r="C350" s="132"/>
      <c r="D350" s="132"/>
      <c r="P350" s="71"/>
      <c r="Q350" s="71"/>
      <c r="R350" s="71"/>
      <c r="S350" s="71"/>
    </row>
    <row r="352" spans="1:19" ht="15.75" x14ac:dyDescent="0.25">
      <c r="G352" s="133" t="s">
        <v>319</v>
      </c>
      <c r="H352" s="133"/>
      <c r="I352" s="133"/>
      <c r="J352" s="133"/>
    </row>
    <row r="354" spans="1:17" ht="15.75" x14ac:dyDescent="0.25">
      <c r="A354" s="134" t="s">
        <v>1</v>
      </c>
      <c r="B354" s="135"/>
      <c r="C354" s="135"/>
      <c r="D354" s="135"/>
      <c r="E354" s="135"/>
      <c r="F354" s="135"/>
      <c r="G354" s="136" t="s">
        <v>2</v>
      </c>
      <c r="H354" s="136" t="s">
        <v>3</v>
      </c>
      <c r="I354" s="136"/>
      <c r="J354" s="136" t="s">
        <v>4</v>
      </c>
      <c r="K354" s="136"/>
      <c r="L354" s="136"/>
      <c r="M354" s="136"/>
      <c r="N354" s="136"/>
      <c r="O354" s="136"/>
      <c r="P354" s="137" t="s">
        <v>5</v>
      </c>
      <c r="Q354" s="138"/>
    </row>
    <row r="355" spans="1:17" ht="15.75" x14ac:dyDescent="0.25">
      <c r="A355" s="135"/>
      <c r="B355" s="135"/>
      <c r="C355" s="135"/>
      <c r="D355" s="135"/>
      <c r="E355" s="135"/>
      <c r="F355" s="135"/>
      <c r="G355" s="136"/>
      <c r="H355" s="136"/>
      <c r="I355" s="136"/>
      <c r="J355" s="141" t="s">
        <v>6</v>
      </c>
      <c r="K355" s="142"/>
      <c r="L355" s="141" t="s">
        <v>7</v>
      </c>
      <c r="M355" s="142"/>
      <c r="N355" s="141" t="s">
        <v>8</v>
      </c>
      <c r="O355" s="142"/>
      <c r="P355" s="139"/>
      <c r="Q355" s="140"/>
    </row>
    <row r="356" spans="1:17" ht="15.75" x14ac:dyDescent="0.25">
      <c r="A356" s="143" t="s">
        <v>420</v>
      </c>
      <c r="B356" s="144"/>
      <c r="C356" s="144"/>
      <c r="D356" s="144"/>
      <c r="E356" s="144"/>
      <c r="F356" s="145"/>
      <c r="G356" s="2" t="s">
        <v>111</v>
      </c>
      <c r="H356" s="72" t="s">
        <v>52</v>
      </c>
      <c r="I356" s="73"/>
      <c r="J356" s="146">
        <v>6.26</v>
      </c>
      <c r="K356" s="147"/>
      <c r="L356" s="72" t="s">
        <v>421</v>
      </c>
      <c r="M356" s="73"/>
      <c r="N356" s="72" t="s">
        <v>422</v>
      </c>
      <c r="O356" s="73"/>
      <c r="P356" s="72" t="s">
        <v>423</v>
      </c>
      <c r="Q356" s="73"/>
    </row>
    <row r="357" spans="1:17" ht="15.75" x14ac:dyDescent="0.25">
      <c r="A357" s="143" t="s">
        <v>312</v>
      </c>
      <c r="B357" s="144"/>
      <c r="C357" s="144"/>
      <c r="D357" s="144"/>
      <c r="E357" s="144"/>
      <c r="F357" s="145"/>
      <c r="G357" s="11" t="s">
        <v>313</v>
      </c>
      <c r="H357" s="72" t="s">
        <v>196</v>
      </c>
      <c r="I357" s="73"/>
      <c r="J357" s="72" t="s">
        <v>197</v>
      </c>
      <c r="K357" s="73"/>
      <c r="L357" s="72" t="s">
        <v>54</v>
      </c>
      <c r="M357" s="73"/>
      <c r="N357" s="72" t="s">
        <v>314</v>
      </c>
      <c r="O357" s="73"/>
      <c r="P357" s="72" t="s">
        <v>315</v>
      </c>
      <c r="Q357" s="73"/>
    </row>
    <row r="358" spans="1:17" ht="15.75" x14ac:dyDescent="0.25">
      <c r="A358" s="150" t="s">
        <v>112</v>
      </c>
      <c r="B358" s="151"/>
      <c r="C358" s="151"/>
      <c r="D358" s="151"/>
      <c r="E358" s="151"/>
      <c r="F358" s="152"/>
      <c r="G358" s="3" t="s">
        <v>113</v>
      </c>
      <c r="H358" s="72" t="s">
        <v>114</v>
      </c>
      <c r="I358" s="73"/>
      <c r="J358" s="146">
        <v>1.26</v>
      </c>
      <c r="K358" s="147"/>
      <c r="L358" s="72" t="s">
        <v>115</v>
      </c>
      <c r="M358" s="73"/>
      <c r="N358" s="72" t="s">
        <v>116</v>
      </c>
      <c r="O358" s="73"/>
      <c r="P358" s="72" t="s">
        <v>117</v>
      </c>
      <c r="Q358" s="73"/>
    </row>
    <row r="359" spans="1:17" ht="15.75" x14ac:dyDescent="0.25">
      <c r="A359" s="143" t="s">
        <v>118</v>
      </c>
      <c r="B359" s="144"/>
      <c r="C359" s="144"/>
      <c r="D359" s="144"/>
      <c r="E359" s="144"/>
      <c r="F359" s="145"/>
      <c r="G359" s="2" t="s">
        <v>119</v>
      </c>
      <c r="H359" s="72" t="s">
        <v>52</v>
      </c>
      <c r="I359" s="73"/>
      <c r="J359" s="72" t="s">
        <v>54</v>
      </c>
      <c r="K359" s="73"/>
      <c r="L359" s="72" t="s">
        <v>54</v>
      </c>
      <c r="M359" s="73"/>
      <c r="N359" s="72" t="s">
        <v>54</v>
      </c>
      <c r="O359" s="73"/>
      <c r="P359" s="72" t="s">
        <v>54</v>
      </c>
      <c r="Q359" s="73"/>
    </row>
    <row r="360" spans="1:17" ht="15.75" x14ac:dyDescent="0.25">
      <c r="A360" s="153" t="s">
        <v>14</v>
      </c>
      <c r="B360" s="154"/>
      <c r="C360" s="154"/>
      <c r="D360" s="154"/>
      <c r="E360" s="154"/>
      <c r="F360" s="154"/>
      <c r="G360" s="154"/>
      <c r="H360" s="154"/>
      <c r="I360" s="154"/>
      <c r="J360" s="87">
        <f>+J356+J358+J359+J357</f>
        <v>7.77</v>
      </c>
      <c r="K360" s="88"/>
      <c r="L360" s="87">
        <f>+L356+L357+L359+L358</f>
        <v>4.0600000000000005</v>
      </c>
      <c r="M360" s="88"/>
      <c r="N360" s="87">
        <f>+N356+N357+N359+N358</f>
        <v>46.63</v>
      </c>
      <c r="O360" s="88"/>
      <c r="P360" s="87">
        <f>+P356+P357+P359+P358</f>
        <v>239.51999999999998</v>
      </c>
      <c r="Q360" s="88"/>
    </row>
    <row r="363" spans="1:17" ht="15.75" x14ac:dyDescent="0.25">
      <c r="G363" s="133" t="s">
        <v>320</v>
      </c>
      <c r="H363" s="133"/>
      <c r="I363" s="133"/>
      <c r="J363" s="133"/>
    </row>
    <row r="365" spans="1:17" ht="15.75" x14ac:dyDescent="0.25">
      <c r="A365" s="92" t="s">
        <v>1</v>
      </c>
      <c r="B365" s="93"/>
      <c r="C365" s="93"/>
      <c r="D365" s="93"/>
      <c r="E365" s="93"/>
      <c r="F365" s="93"/>
      <c r="G365" s="94" t="s">
        <v>2</v>
      </c>
      <c r="H365" s="94" t="s">
        <v>3</v>
      </c>
      <c r="I365" s="94"/>
      <c r="J365" s="94" t="s">
        <v>4</v>
      </c>
      <c r="K365" s="94"/>
      <c r="L365" s="94"/>
      <c r="M365" s="94"/>
      <c r="N365" s="94"/>
      <c r="O365" s="94"/>
      <c r="P365" s="95" t="s">
        <v>5</v>
      </c>
      <c r="Q365" s="96"/>
    </row>
    <row r="366" spans="1:17" ht="15.75" x14ac:dyDescent="0.25">
      <c r="A366" s="93"/>
      <c r="B366" s="93"/>
      <c r="C366" s="93"/>
      <c r="D366" s="93"/>
      <c r="E366" s="93"/>
      <c r="F366" s="93"/>
      <c r="G366" s="94"/>
      <c r="H366" s="94"/>
      <c r="I366" s="94"/>
      <c r="J366" s="90" t="s">
        <v>6</v>
      </c>
      <c r="K366" s="91"/>
      <c r="L366" s="90" t="s">
        <v>7</v>
      </c>
      <c r="M366" s="91"/>
      <c r="N366" s="90" t="s">
        <v>8</v>
      </c>
      <c r="O366" s="91"/>
      <c r="P366" s="97"/>
      <c r="Q366" s="98"/>
    </row>
    <row r="367" spans="1:17" ht="15.75" x14ac:dyDescent="0.25">
      <c r="A367" s="74" t="s">
        <v>120</v>
      </c>
      <c r="B367" s="75"/>
      <c r="C367" s="75"/>
      <c r="D367" s="75"/>
      <c r="E367" s="75"/>
      <c r="F367" s="76"/>
      <c r="G367" s="4" t="s">
        <v>121</v>
      </c>
      <c r="H367" s="69">
        <v>100</v>
      </c>
      <c r="I367" s="70"/>
      <c r="J367" s="69">
        <v>1.54</v>
      </c>
      <c r="K367" s="70"/>
      <c r="L367" s="69">
        <v>3.24</v>
      </c>
      <c r="M367" s="70"/>
      <c r="N367" s="69">
        <v>9.84</v>
      </c>
      <c r="O367" s="70"/>
      <c r="P367" s="69">
        <v>70.239999999999995</v>
      </c>
      <c r="Q367" s="70"/>
    </row>
    <row r="368" spans="1:17" ht="15.75" x14ac:dyDescent="0.25">
      <c r="A368" s="74" t="s">
        <v>107</v>
      </c>
      <c r="B368" s="75"/>
      <c r="C368" s="75"/>
      <c r="D368" s="75"/>
      <c r="E368" s="75"/>
      <c r="F368" s="76"/>
      <c r="G368" s="4" t="s">
        <v>108</v>
      </c>
      <c r="H368" s="69">
        <v>30</v>
      </c>
      <c r="I368" s="70"/>
      <c r="J368" s="69">
        <v>2.19</v>
      </c>
      <c r="K368" s="70"/>
      <c r="L368" s="69">
        <v>0.63</v>
      </c>
      <c r="M368" s="70"/>
      <c r="N368" s="69">
        <v>13.2</v>
      </c>
      <c r="O368" s="70"/>
      <c r="P368" s="69">
        <v>71.7</v>
      </c>
      <c r="Q368" s="70"/>
    </row>
    <row r="369" spans="1:20" ht="15.75" customHeight="1" x14ac:dyDescent="0.25">
      <c r="A369" s="81" t="s">
        <v>388</v>
      </c>
      <c r="B369" s="82"/>
      <c r="C369" s="82"/>
      <c r="D369" s="82"/>
      <c r="E369" s="82"/>
      <c r="F369" s="83"/>
      <c r="G369" s="104" t="s">
        <v>122</v>
      </c>
      <c r="H369" s="106" t="s">
        <v>123</v>
      </c>
      <c r="I369" s="107"/>
      <c r="J369" s="106">
        <v>14.85</v>
      </c>
      <c r="K369" s="107"/>
      <c r="L369" s="106">
        <v>11.54</v>
      </c>
      <c r="M369" s="107"/>
      <c r="N369" s="106">
        <v>4.3</v>
      </c>
      <c r="O369" s="107"/>
      <c r="P369" s="106">
        <v>177.98</v>
      </c>
      <c r="Q369" s="107"/>
    </row>
    <row r="370" spans="1:20" ht="15.75" customHeight="1" x14ac:dyDescent="0.25">
      <c r="A370" s="84"/>
      <c r="B370" s="85"/>
      <c r="C370" s="85"/>
      <c r="D370" s="85"/>
      <c r="E370" s="85"/>
      <c r="F370" s="86"/>
      <c r="G370" s="105"/>
      <c r="H370" s="108"/>
      <c r="I370" s="109"/>
      <c r="J370" s="108"/>
      <c r="K370" s="109"/>
      <c r="L370" s="108"/>
      <c r="M370" s="109"/>
      <c r="N370" s="108"/>
      <c r="O370" s="109"/>
      <c r="P370" s="108"/>
      <c r="Q370" s="109"/>
    </row>
    <row r="371" spans="1:20" ht="15.75" x14ac:dyDescent="0.25">
      <c r="A371" s="74" t="s">
        <v>124</v>
      </c>
      <c r="B371" s="75"/>
      <c r="C371" s="75"/>
      <c r="D371" s="75"/>
      <c r="E371" s="75"/>
      <c r="F371" s="76"/>
      <c r="G371" s="5" t="s">
        <v>43</v>
      </c>
      <c r="H371" s="69">
        <v>50</v>
      </c>
      <c r="I371" s="70"/>
      <c r="J371" s="69">
        <v>1.0900000000000001</v>
      </c>
      <c r="K371" s="70"/>
      <c r="L371" s="69">
        <v>0.05</v>
      </c>
      <c r="M371" s="70"/>
      <c r="N371" s="69">
        <v>9.43</v>
      </c>
      <c r="O371" s="70"/>
      <c r="P371" s="69">
        <v>41.81</v>
      </c>
      <c r="Q371" s="70"/>
    </row>
    <row r="372" spans="1:20" ht="15.75" x14ac:dyDescent="0.25">
      <c r="A372" s="74" t="s">
        <v>374</v>
      </c>
      <c r="B372" s="75"/>
      <c r="C372" s="75"/>
      <c r="D372" s="75"/>
      <c r="E372" s="75"/>
      <c r="F372" s="76"/>
      <c r="G372" s="48" t="s">
        <v>375</v>
      </c>
      <c r="H372" s="69">
        <v>40</v>
      </c>
      <c r="I372" s="70"/>
      <c r="J372" s="69">
        <v>0.35</v>
      </c>
      <c r="K372" s="70"/>
      <c r="L372" s="69">
        <v>3.64</v>
      </c>
      <c r="M372" s="70"/>
      <c r="N372" s="69">
        <v>1.81</v>
      </c>
      <c r="O372" s="70"/>
      <c r="P372" s="69">
        <v>40.9</v>
      </c>
      <c r="Q372" s="77"/>
      <c r="R372" s="53"/>
      <c r="S372" s="50"/>
      <c r="T372" s="50"/>
    </row>
    <row r="373" spans="1:20" ht="15.75" x14ac:dyDescent="0.25">
      <c r="A373" s="74" t="s">
        <v>23</v>
      </c>
      <c r="B373" s="75"/>
      <c r="C373" s="75"/>
      <c r="D373" s="75"/>
      <c r="E373" s="75"/>
      <c r="F373" s="76"/>
      <c r="G373" s="59" t="s">
        <v>24</v>
      </c>
      <c r="H373" s="69">
        <v>20</v>
      </c>
      <c r="I373" s="70"/>
      <c r="J373" s="69">
        <v>0.2</v>
      </c>
      <c r="K373" s="70"/>
      <c r="L373" s="69">
        <v>0.04</v>
      </c>
      <c r="M373" s="70"/>
      <c r="N373" s="69">
        <v>0.82</v>
      </c>
      <c r="O373" s="70"/>
      <c r="P373" s="69">
        <v>3.4</v>
      </c>
      <c r="Q373" s="70"/>
      <c r="R373" s="50"/>
      <c r="S373" s="50"/>
      <c r="T373" s="50"/>
    </row>
    <row r="374" spans="1:20" ht="15.75" x14ac:dyDescent="0.25">
      <c r="A374" s="74" t="s">
        <v>92</v>
      </c>
      <c r="B374" s="75"/>
      <c r="C374" s="75"/>
      <c r="D374" s="75"/>
      <c r="E374" s="75"/>
      <c r="F374" s="76"/>
      <c r="G374" s="5" t="s">
        <v>93</v>
      </c>
      <c r="H374" s="69">
        <v>150</v>
      </c>
      <c r="I374" s="70"/>
      <c r="J374" s="69">
        <v>0</v>
      </c>
      <c r="K374" s="70"/>
      <c r="L374" s="69">
        <v>0</v>
      </c>
      <c r="M374" s="70"/>
      <c r="N374" s="69">
        <v>0</v>
      </c>
      <c r="O374" s="70"/>
      <c r="P374" s="69">
        <v>0</v>
      </c>
      <c r="Q374" s="70"/>
    </row>
    <row r="375" spans="1:20" ht="15.75" x14ac:dyDescent="0.25">
      <c r="A375" s="99" t="s">
        <v>14</v>
      </c>
      <c r="B375" s="100"/>
      <c r="C375" s="100"/>
      <c r="D375" s="100"/>
      <c r="E375" s="100"/>
      <c r="F375" s="100"/>
      <c r="G375" s="100"/>
      <c r="H375" s="100"/>
      <c r="I375" s="100"/>
      <c r="J375" s="90">
        <f>+J367+J368+J369+J371+J374+J372+J373</f>
        <v>20.22</v>
      </c>
      <c r="K375" s="91"/>
      <c r="L375" s="90">
        <f>+L367+L368+L369+L371+L374+L372+L373</f>
        <v>19.14</v>
      </c>
      <c r="M375" s="91"/>
      <c r="N375" s="90">
        <f>+N367+N368+N369+N371+N374+N372+N373</f>
        <v>39.4</v>
      </c>
      <c r="O375" s="91"/>
      <c r="P375" s="90">
        <f>+P367+P368+P369+P371+P374+P372+P373</f>
        <v>406.02999999999992</v>
      </c>
      <c r="Q375" s="91"/>
    </row>
    <row r="378" spans="1:20" ht="15.75" x14ac:dyDescent="0.25">
      <c r="G378" s="90" t="s">
        <v>321</v>
      </c>
      <c r="H378" s="129"/>
      <c r="I378" s="129"/>
      <c r="J378" s="91"/>
    </row>
    <row r="380" spans="1:20" ht="15.75" x14ac:dyDescent="0.25">
      <c r="A380" s="92" t="s">
        <v>1</v>
      </c>
      <c r="B380" s="93"/>
      <c r="C380" s="93"/>
      <c r="D380" s="93"/>
      <c r="E380" s="93"/>
      <c r="F380" s="93"/>
      <c r="G380" s="94" t="s">
        <v>2</v>
      </c>
      <c r="H380" s="94" t="s">
        <v>3</v>
      </c>
      <c r="I380" s="94"/>
      <c r="J380" s="94" t="s">
        <v>4</v>
      </c>
      <c r="K380" s="94"/>
      <c r="L380" s="94"/>
      <c r="M380" s="94"/>
      <c r="N380" s="94"/>
      <c r="O380" s="94"/>
      <c r="P380" s="95" t="s">
        <v>5</v>
      </c>
      <c r="Q380" s="96"/>
    </row>
    <row r="381" spans="1:20" ht="15.75" x14ac:dyDescent="0.25">
      <c r="A381" s="93"/>
      <c r="B381" s="93"/>
      <c r="C381" s="93"/>
      <c r="D381" s="93"/>
      <c r="E381" s="93"/>
      <c r="F381" s="93"/>
      <c r="G381" s="94"/>
      <c r="H381" s="94"/>
      <c r="I381" s="94"/>
      <c r="J381" s="90" t="s">
        <v>6</v>
      </c>
      <c r="K381" s="91"/>
      <c r="L381" s="90" t="s">
        <v>7</v>
      </c>
      <c r="M381" s="91"/>
      <c r="N381" s="90" t="s">
        <v>8</v>
      </c>
      <c r="O381" s="91"/>
      <c r="P381" s="97"/>
      <c r="Q381" s="98"/>
    </row>
    <row r="382" spans="1:20" ht="15" customHeight="1" x14ac:dyDescent="0.25">
      <c r="A382" s="74" t="s">
        <v>125</v>
      </c>
      <c r="B382" s="75"/>
      <c r="C382" s="75"/>
      <c r="D382" s="75"/>
      <c r="E382" s="75"/>
      <c r="F382" s="76"/>
      <c r="G382" s="5" t="s">
        <v>95</v>
      </c>
      <c r="H382" s="69">
        <v>120</v>
      </c>
      <c r="I382" s="70"/>
      <c r="J382" s="69">
        <v>18.13</v>
      </c>
      <c r="K382" s="70"/>
      <c r="L382" s="69">
        <v>12.79</v>
      </c>
      <c r="M382" s="70"/>
      <c r="N382" s="69">
        <v>18.29</v>
      </c>
      <c r="O382" s="70"/>
      <c r="P382" s="69">
        <v>226.43</v>
      </c>
      <c r="Q382" s="70"/>
    </row>
    <row r="383" spans="1:20" ht="15" customHeight="1" x14ac:dyDescent="0.25">
      <c r="A383" s="74" t="s">
        <v>200</v>
      </c>
      <c r="B383" s="75"/>
      <c r="C383" s="75"/>
      <c r="D383" s="75"/>
      <c r="E383" s="75"/>
      <c r="F383" s="76"/>
      <c r="G383" s="41" t="s">
        <v>63</v>
      </c>
      <c r="H383" s="69">
        <v>10</v>
      </c>
      <c r="I383" s="70"/>
      <c r="J383" s="69">
        <v>0.4</v>
      </c>
      <c r="K383" s="70"/>
      <c r="L383" s="69">
        <v>0.2</v>
      </c>
      <c r="M383" s="70"/>
      <c r="N383" s="69">
        <v>0.4</v>
      </c>
      <c r="O383" s="70"/>
      <c r="P383" s="69">
        <v>6</v>
      </c>
      <c r="Q383" s="77"/>
      <c r="R383" s="53"/>
      <c r="S383" s="50"/>
      <c r="T383" s="50"/>
    </row>
    <row r="384" spans="1:20" ht="15" customHeight="1" x14ac:dyDescent="0.25">
      <c r="A384" s="74" t="s">
        <v>126</v>
      </c>
      <c r="B384" s="75"/>
      <c r="C384" s="75"/>
      <c r="D384" s="75"/>
      <c r="E384" s="75"/>
      <c r="F384" s="76"/>
      <c r="G384" s="6" t="s">
        <v>127</v>
      </c>
      <c r="H384" s="69">
        <v>25</v>
      </c>
      <c r="I384" s="70"/>
      <c r="J384" s="69">
        <v>0.25</v>
      </c>
      <c r="K384" s="70"/>
      <c r="L384" s="69">
        <v>0</v>
      </c>
      <c r="M384" s="70"/>
      <c r="N384" s="69">
        <v>5.94</v>
      </c>
      <c r="O384" s="70"/>
      <c r="P384" s="69">
        <v>19.170000000000002</v>
      </c>
      <c r="Q384" s="70"/>
    </row>
    <row r="385" spans="1:18" ht="15.75" x14ac:dyDescent="0.25">
      <c r="A385" s="74" t="s">
        <v>128</v>
      </c>
      <c r="B385" s="75"/>
      <c r="C385" s="75"/>
      <c r="D385" s="75"/>
      <c r="E385" s="75"/>
      <c r="F385" s="76"/>
      <c r="G385" s="5" t="s">
        <v>50</v>
      </c>
      <c r="H385" s="69">
        <v>150</v>
      </c>
      <c r="I385" s="70"/>
      <c r="J385" s="69">
        <v>0</v>
      </c>
      <c r="K385" s="70"/>
      <c r="L385" s="69">
        <v>0</v>
      </c>
      <c r="M385" s="70"/>
      <c r="N385" s="69">
        <v>0</v>
      </c>
      <c r="O385" s="70"/>
      <c r="P385" s="69">
        <v>0</v>
      </c>
      <c r="Q385" s="70"/>
    </row>
    <row r="386" spans="1:18" ht="15.75" x14ac:dyDescent="0.25">
      <c r="A386" s="74" t="s">
        <v>311</v>
      </c>
      <c r="B386" s="75"/>
      <c r="C386" s="75"/>
      <c r="D386" s="75"/>
      <c r="E386" s="75"/>
      <c r="F386" s="76"/>
      <c r="G386" s="5" t="s">
        <v>13</v>
      </c>
      <c r="H386" s="69">
        <v>200</v>
      </c>
      <c r="I386" s="70"/>
      <c r="J386" s="69">
        <v>1.44</v>
      </c>
      <c r="K386" s="70"/>
      <c r="L386" s="69">
        <v>0.56000000000000005</v>
      </c>
      <c r="M386" s="70"/>
      <c r="N386" s="69">
        <v>27.4</v>
      </c>
      <c r="O386" s="70"/>
      <c r="P386" s="69">
        <v>110</v>
      </c>
      <c r="Q386" s="70"/>
    </row>
    <row r="387" spans="1:18" ht="15.75" x14ac:dyDescent="0.25">
      <c r="A387" s="99" t="s">
        <v>14</v>
      </c>
      <c r="B387" s="100"/>
      <c r="C387" s="100"/>
      <c r="D387" s="100"/>
      <c r="E387" s="100"/>
      <c r="F387" s="100"/>
      <c r="G387" s="100"/>
      <c r="H387" s="100"/>
      <c r="I387" s="100"/>
      <c r="J387" s="90">
        <f>+J382+J384+J385+J386+J383</f>
        <v>20.22</v>
      </c>
      <c r="K387" s="91"/>
      <c r="L387" s="90">
        <f>+L382+L384+L385+L386+L383</f>
        <v>13.549999999999999</v>
      </c>
      <c r="M387" s="91"/>
      <c r="N387" s="90">
        <f>+N382+N384+N385+N386+N383</f>
        <v>52.029999999999994</v>
      </c>
      <c r="O387" s="91"/>
      <c r="P387" s="90">
        <f>+P382+P384+P385+P386+P383</f>
        <v>361.6</v>
      </c>
      <c r="Q387" s="91"/>
    </row>
    <row r="388" spans="1:18" ht="15.75" x14ac:dyDescent="0.25">
      <c r="A388" s="99" t="s">
        <v>49</v>
      </c>
      <c r="B388" s="100"/>
      <c r="C388" s="100"/>
      <c r="D388" s="100"/>
      <c r="E388" s="100"/>
      <c r="F388" s="100"/>
      <c r="G388" s="100"/>
      <c r="H388" s="100"/>
      <c r="I388" s="100"/>
      <c r="J388" s="87">
        <f>+J360+J375+J387</f>
        <v>48.209999999999994</v>
      </c>
      <c r="K388" s="88"/>
      <c r="L388" s="87">
        <f>+L360+L375+L387</f>
        <v>36.75</v>
      </c>
      <c r="M388" s="88"/>
      <c r="N388" s="87">
        <f>+N360+N375+N387</f>
        <v>138.06</v>
      </c>
      <c r="O388" s="88"/>
      <c r="P388" s="87">
        <f>+P360+P375+P387</f>
        <v>1007.15</v>
      </c>
      <c r="Q388" s="88"/>
    </row>
    <row r="390" spans="1:18" x14ac:dyDescent="0.25">
      <c r="R390">
        <v>7</v>
      </c>
    </row>
    <row r="391" spans="1:18" ht="15.75" x14ac:dyDescent="0.25">
      <c r="A391" s="103" t="s">
        <v>27</v>
      </c>
      <c r="B391" s="103"/>
      <c r="C391" s="103"/>
      <c r="D391" s="103"/>
      <c r="E391" s="103"/>
      <c r="F391" s="103"/>
      <c r="G391" s="103"/>
      <c r="H391" s="103"/>
    </row>
    <row r="392" spans="1:18" ht="15.75" x14ac:dyDescent="0.25">
      <c r="A392" s="7"/>
      <c r="B392" s="7"/>
      <c r="C392" s="7"/>
      <c r="D392" s="7"/>
      <c r="E392" s="7"/>
      <c r="F392" s="7"/>
      <c r="G392" s="7"/>
      <c r="H392" s="7"/>
    </row>
    <row r="393" spans="1:18" ht="15.75" x14ac:dyDescent="0.25">
      <c r="A393" s="25"/>
      <c r="B393" s="25"/>
      <c r="C393" s="25"/>
      <c r="D393" s="25"/>
      <c r="E393" s="25"/>
      <c r="F393" s="25"/>
      <c r="G393" s="25"/>
      <c r="H393" s="25"/>
    </row>
    <row r="394" spans="1:18" ht="15.75" x14ac:dyDescent="0.25">
      <c r="A394" s="25"/>
      <c r="B394" s="25"/>
      <c r="C394" s="25"/>
      <c r="D394" s="25"/>
      <c r="E394" s="25"/>
      <c r="F394" s="25"/>
      <c r="G394" s="25"/>
      <c r="H394" s="25"/>
    </row>
    <row r="395" spans="1:18" ht="15.75" x14ac:dyDescent="0.25">
      <c r="A395" s="25"/>
      <c r="B395" s="25"/>
      <c r="C395" s="25"/>
      <c r="D395" s="25"/>
      <c r="E395" s="25"/>
      <c r="F395" s="25"/>
      <c r="G395" s="25"/>
      <c r="H395" s="25"/>
    </row>
    <row r="396" spans="1:18" ht="15.75" x14ac:dyDescent="0.25">
      <c r="A396" s="25"/>
      <c r="B396" s="25"/>
      <c r="C396" s="25"/>
      <c r="D396" s="25"/>
      <c r="E396" s="25"/>
      <c r="F396" s="25"/>
      <c r="G396" s="25"/>
      <c r="H396" s="25"/>
    </row>
    <row r="397" spans="1:18" ht="15.75" x14ac:dyDescent="0.25">
      <c r="A397" s="25"/>
      <c r="B397" s="25"/>
      <c r="C397" s="25"/>
      <c r="D397" s="25"/>
      <c r="E397" s="25"/>
      <c r="F397" s="25"/>
      <c r="G397" s="25"/>
      <c r="H397" s="25"/>
    </row>
    <row r="398" spans="1:18" ht="15.75" x14ac:dyDescent="0.25">
      <c r="A398" s="7"/>
      <c r="B398" s="7"/>
      <c r="C398" s="7"/>
      <c r="D398" s="7"/>
      <c r="E398" s="7"/>
      <c r="F398" s="7"/>
      <c r="G398" s="7"/>
      <c r="H398" s="7"/>
    </row>
    <row r="399" spans="1:18" ht="15.75" x14ac:dyDescent="0.25">
      <c r="A399" s="26"/>
      <c r="B399" s="26"/>
      <c r="C399" s="26"/>
      <c r="D399" s="26"/>
      <c r="E399" s="26"/>
      <c r="F399" s="26"/>
      <c r="G399" s="26"/>
      <c r="H399" s="26"/>
    </row>
    <row r="400" spans="1:18" ht="15.75" x14ac:dyDescent="0.25">
      <c r="A400" s="7"/>
      <c r="B400" s="7"/>
      <c r="C400" s="7"/>
      <c r="D400" s="7"/>
      <c r="E400" s="7"/>
      <c r="F400" s="7"/>
      <c r="G400" s="7"/>
      <c r="H400" s="7"/>
    </row>
    <row r="401" spans="1:19" ht="15.75" x14ac:dyDescent="0.25">
      <c r="A401" s="49"/>
      <c r="B401" s="49"/>
      <c r="C401" s="49"/>
      <c r="D401" s="49"/>
      <c r="E401" s="49"/>
      <c r="F401" s="49"/>
      <c r="G401" s="49"/>
      <c r="H401" s="49"/>
    </row>
    <row r="402" spans="1:19" x14ac:dyDescent="0.25">
      <c r="I402" s="15"/>
      <c r="J402" s="15"/>
    </row>
    <row r="403" spans="1:19" ht="15" customHeight="1" x14ac:dyDescent="0.25">
      <c r="A403" s="130" t="s">
        <v>308</v>
      </c>
      <c r="B403" s="131"/>
      <c r="C403" s="131"/>
      <c r="D403" s="131"/>
      <c r="E403" s="131"/>
      <c r="I403" s="15"/>
      <c r="J403" s="15"/>
      <c r="P403" s="71" t="s">
        <v>436</v>
      </c>
      <c r="Q403" s="71"/>
      <c r="R403" s="71"/>
      <c r="S403" s="71"/>
    </row>
    <row r="404" spans="1:19" ht="15" customHeight="1" x14ac:dyDescent="0.25">
      <c r="A404" s="131"/>
      <c r="B404" s="131"/>
      <c r="C404" s="131"/>
      <c r="D404" s="131"/>
      <c r="E404" s="131"/>
      <c r="I404" s="15"/>
      <c r="J404" s="15"/>
      <c r="P404" s="71"/>
      <c r="Q404" s="71"/>
      <c r="R404" s="71"/>
      <c r="S404" s="71"/>
    </row>
    <row r="405" spans="1:19" ht="15" customHeight="1" x14ac:dyDescent="0.25">
      <c r="A405" s="131"/>
      <c r="B405" s="131"/>
      <c r="C405" s="131"/>
      <c r="D405" s="131"/>
      <c r="E405" s="131"/>
      <c r="I405" s="15"/>
      <c r="J405" s="15"/>
      <c r="P405" s="71"/>
      <c r="Q405" s="71"/>
      <c r="R405" s="71"/>
      <c r="S405" s="71"/>
    </row>
    <row r="406" spans="1:19" ht="15" customHeight="1" x14ac:dyDescent="0.25">
      <c r="I406" s="15"/>
      <c r="J406" s="15"/>
      <c r="P406" s="71"/>
      <c r="Q406" s="71"/>
      <c r="R406" s="71"/>
      <c r="S406" s="71"/>
    </row>
    <row r="407" spans="1:19" ht="15" customHeight="1" x14ac:dyDescent="0.25">
      <c r="I407" s="15"/>
      <c r="J407" s="15"/>
      <c r="P407" s="71"/>
      <c r="Q407" s="71"/>
      <c r="R407" s="71"/>
      <c r="S407" s="71"/>
    </row>
    <row r="408" spans="1:19" ht="15.75" x14ac:dyDescent="0.25">
      <c r="A408" s="132" t="s">
        <v>129</v>
      </c>
      <c r="B408" s="132"/>
      <c r="C408" s="132"/>
      <c r="D408" s="132"/>
      <c r="P408" s="71"/>
      <c r="Q408" s="71"/>
      <c r="R408" s="71"/>
      <c r="S408" s="71"/>
    </row>
    <row r="409" spans="1:19" ht="15" customHeight="1" x14ac:dyDescent="0.25">
      <c r="P409" s="71"/>
      <c r="Q409" s="71"/>
      <c r="R409" s="71"/>
      <c r="S409" s="71"/>
    </row>
    <row r="410" spans="1:19" ht="15.75" x14ac:dyDescent="0.25">
      <c r="G410" s="133" t="s">
        <v>319</v>
      </c>
      <c r="H410" s="133"/>
      <c r="I410" s="133"/>
      <c r="J410" s="133"/>
      <c r="P410" s="21"/>
      <c r="Q410" s="21"/>
      <c r="R410" s="21"/>
      <c r="S410" s="21"/>
    </row>
    <row r="411" spans="1:19" ht="15" customHeight="1" x14ac:dyDescent="0.25">
      <c r="P411" s="21"/>
      <c r="Q411" s="21"/>
      <c r="R411" s="21"/>
      <c r="S411" s="21"/>
    </row>
    <row r="412" spans="1:19" ht="15.75" x14ac:dyDescent="0.25">
      <c r="A412" s="134" t="s">
        <v>1</v>
      </c>
      <c r="B412" s="135"/>
      <c r="C412" s="135"/>
      <c r="D412" s="135"/>
      <c r="E412" s="135"/>
      <c r="F412" s="135"/>
      <c r="G412" s="136" t="s">
        <v>2</v>
      </c>
      <c r="H412" s="136" t="s">
        <v>3</v>
      </c>
      <c r="I412" s="136"/>
      <c r="J412" s="136" t="s">
        <v>4</v>
      </c>
      <c r="K412" s="136"/>
      <c r="L412" s="136"/>
      <c r="M412" s="136"/>
      <c r="N412" s="136"/>
      <c r="O412" s="136"/>
      <c r="P412" s="137" t="s">
        <v>5</v>
      </c>
      <c r="Q412" s="138"/>
    </row>
    <row r="413" spans="1:19" ht="15.75" x14ac:dyDescent="0.25">
      <c r="A413" s="135"/>
      <c r="B413" s="135"/>
      <c r="C413" s="135"/>
      <c r="D413" s="135"/>
      <c r="E413" s="135"/>
      <c r="F413" s="135"/>
      <c r="G413" s="136"/>
      <c r="H413" s="136"/>
      <c r="I413" s="136"/>
      <c r="J413" s="141" t="s">
        <v>6</v>
      </c>
      <c r="K413" s="142"/>
      <c r="L413" s="141" t="s">
        <v>7</v>
      </c>
      <c r="M413" s="142"/>
      <c r="N413" s="141" t="s">
        <v>8</v>
      </c>
      <c r="O413" s="142"/>
      <c r="P413" s="139"/>
      <c r="Q413" s="140"/>
    </row>
    <row r="414" spans="1:19" x14ac:dyDescent="0.25">
      <c r="A414" s="112" t="s">
        <v>260</v>
      </c>
      <c r="B414" s="113"/>
      <c r="C414" s="113"/>
      <c r="D414" s="113"/>
      <c r="E414" s="113"/>
      <c r="F414" s="114"/>
      <c r="G414" s="118" t="s">
        <v>130</v>
      </c>
      <c r="H414" s="120" t="s">
        <v>52</v>
      </c>
      <c r="I414" s="121"/>
      <c r="J414" s="124">
        <v>6.15</v>
      </c>
      <c r="K414" s="125"/>
      <c r="L414" s="120" t="s">
        <v>75</v>
      </c>
      <c r="M414" s="121"/>
      <c r="N414" s="120" t="s">
        <v>424</v>
      </c>
      <c r="O414" s="121"/>
      <c r="P414" s="120" t="s">
        <v>425</v>
      </c>
      <c r="Q414" s="121"/>
    </row>
    <row r="415" spans="1:19" x14ac:dyDescent="0.25">
      <c r="A415" s="115"/>
      <c r="B415" s="116"/>
      <c r="C415" s="116"/>
      <c r="D415" s="116"/>
      <c r="E415" s="116"/>
      <c r="F415" s="117"/>
      <c r="G415" s="119"/>
      <c r="H415" s="122"/>
      <c r="I415" s="123"/>
      <c r="J415" s="126"/>
      <c r="K415" s="127"/>
      <c r="L415" s="122"/>
      <c r="M415" s="123"/>
      <c r="N415" s="122"/>
      <c r="O415" s="123"/>
      <c r="P415" s="122"/>
      <c r="Q415" s="123"/>
    </row>
    <row r="416" spans="1:19" ht="15.75" x14ac:dyDescent="0.25">
      <c r="A416" s="143" t="s">
        <v>312</v>
      </c>
      <c r="B416" s="144"/>
      <c r="C416" s="144"/>
      <c r="D416" s="144"/>
      <c r="E416" s="144"/>
      <c r="F416" s="145"/>
      <c r="G416" s="32" t="s">
        <v>313</v>
      </c>
      <c r="H416" s="72" t="s">
        <v>196</v>
      </c>
      <c r="I416" s="73"/>
      <c r="J416" s="146">
        <v>0.25</v>
      </c>
      <c r="K416" s="147"/>
      <c r="L416" s="72" t="s">
        <v>54</v>
      </c>
      <c r="M416" s="73"/>
      <c r="N416" s="72" t="s">
        <v>314</v>
      </c>
      <c r="O416" s="73"/>
      <c r="P416" s="72" t="s">
        <v>315</v>
      </c>
      <c r="Q416" s="73"/>
    </row>
    <row r="417" spans="1:20" ht="15.75" x14ac:dyDescent="0.25">
      <c r="A417" s="143" t="s">
        <v>112</v>
      </c>
      <c r="B417" s="144"/>
      <c r="C417" s="144"/>
      <c r="D417" s="144"/>
      <c r="E417" s="144"/>
      <c r="F417" s="145"/>
      <c r="G417" s="32" t="s">
        <v>113</v>
      </c>
      <c r="H417" s="72" t="s">
        <v>131</v>
      </c>
      <c r="I417" s="73"/>
      <c r="J417" s="72" t="s">
        <v>132</v>
      </c>
      <c r="K417" s="73"/>
      <c r="L417" s="72" t="s">
        <v>134</v>
      </c>
      <c r="M417" s="73"/>
      <c r="N417" s="72" t="s">
        <v>135</v>
      </c>
      <c r="O417" s="73"/>
      <c r="P417" s="72" t="s">
        <v>136</v>
      </c>
      <c r="Q417" s="73"/>
    </row>
    <row r="418" spans="1:20" ht="15.75" x14ac:dyDescent="0.25">
      <c r="A418" s="150" t="s">
        <v>37</v>
      </c>
      <c r="B418" s="151"/>
      <c r="C418" s="151"/>
      <c r="D418" s="151"/>
      <c r="E418" s="151"/>
      <c r="F418" s="152"/>
      <c r="G418" s="32" t="s">
        <v>12</v>
      </c>
      <c r="H418" s="72" t="s">
        <v>52</v>
      </c>
      <c r="I418" s="73"/>
      <c r="J418" s="146">
        <v>0</v>
      </c>
      <c r="K418" s="147"/>
      <c r="L418" s="72" t="s">
        <v>54</v>
      </c>
      <c r="M418" s="73"/>
      <c r="N418" s="72" t="s">
        <v>54</v>
      </c>
      <c r="O418" s="73"/>
      <c r="P418" s="72" t="s">
        <v>54</v>
      </c>
      <c r="Q418" s="73"/>
    </row>
    <row r="419" spans="1:20" ht="15.75" x14ac:dyDescent="0.25">
      <c r="A419" s="143" t="s">
        <v>311</v>
      </c>
      <c r="B419" s="144"/>
      <c r="C419" s="144"/>
      <c r="D419" s="144"/>
      <c r="E419" s="144"/>
      <c r="F419" s="145"/>
      <c r="G419" s="2" t="s">
        <v>13</v>
      </c>
      <c r="H419" s="72" t="s">
        <v>53</v>
      </c>
      <c r="I419" s="73"/>
      <c r="J419" s="72" t="s">
        <v>174</v>
      </c>
      <c r="K419" s="73"/>
      <c r="L419" s="72" t="s">
        <v>175</v>
      </c>
      <c r="M419" s="73"/>
      <c r="N419" s="72" t="s">
        <v>176</v>
      </c>
      <c r="O419" s="73"/>
      <c r="P419" s="72" t="s">
        <v>177</v>
      </c>
      <c r="Q419" s="73"/>
    </row>
    <row r="420" spans="1:20" ht="15.75" x14ac:dyDescent="0.25">
      <c r="A420" s="153" t="s">
        <v>14</v>
      </c>
      <c r="B420" s="154"/>
      <c r="C420" s="154"/>
      <c r="D420" s="154"/>
      <c r="E420" s="154"/>
      <c r="F420" s="154"/>
      <c r="G420" s="154"/>
      <c r="H420" s="154"/>
      <c r="I420" s="154"/>
      <c r="J420" s="87">
        <f>+J414+J418+J419+J417+J416</f>
        <v>8.68</v>
      </c>
      <c r="K420" s="110"/>
      <c r="L420" s="87">
        <f>+L414+L417+L419+L418+L416</f>
        <v>5.8000000000000007</v>
      </c>
      <c r="M420" s="110"/>
      <c r="N420" s="87">
        <f>+N414+N417+N419+N418+N416</f>
        <v>66.970000000000013</v>
      </c>
      <c r="O420" s="110"/>
      <c r="P420" s="87">
        <f>+P414+P417+P419+P418+P416</f>
        <v>336.11</v>
      </c>
      <c r="Q420" s="110"/>
    </row>
    <row r="422" spans="1:20" ht="15.75" x14ac:dyDescent="0.25">
      <c r="G422" s="133" t="s">
        <v>320</v>
      </c>
      <c r="H422" s="133"/>
      <c r="I422" s="133"/>
      <c r="J422" s="133"/>
    </row>
    <row r="424" spans="1:20" ht="15.75" x14ac:dyDescent="0.25">
      <c r="A424" s="92" t="s">
        <v>1</v>
      </c>
      <c r="B424" s="93"/>
      <c r="C424" s="93"/>
      <c r="D424" s="93"/>
      <c r="E424" s="93"/>
      <c r="F424" s="93"/>
      <c r="G424" s="94" t="s">
        <v>2</v>
      </c>
      <c r="H424" s="94" t="s">
        <v>3</v>
      </c>
      <c r="I424" s="94"/>
      <c r="J424" s="94" t="s">
        <v>4</v>
      </c>
      <c r="K424" s="94"/>
      <c r="L424" s="94"/>
      <c r="M424" s="94"/>
      <c r="N424" s="94"/>
      <c r="O424" s="94"/>
      <c r="P424" s="95" t="s">
        <v>5</v>
      </c>
      <c r="Q424" s="96"/>
    </row>
    <row r="425" spans="1:20" ht="15.75" x14ac:dyDescent="0.25">
      <c r="A425" s="93"/>
      <c r="B425" s="93"/>
      <c r="C425" s="93"/>
      <c r="D425" s="93"/>
      <c r="E425" s="93"/>
      <c r="F425" s="93"/>
      <c r="G425" s="94"/>
      <c r="H425" s="94"/>
      <c r="I425" s="94"/>
      <c r="J425" s="90" t="s">
        <v>6</v>
      </c>
      <c r="K425" s="91"/>
      <c r="L425" s="90" t="s">
        <v>7</v>
      </c>
      <c r="M425" s="91"/>
      <c r="N425" s="90" t="s">
        <v>8</v>
      </c>
      <c r="O425" s="91"/>
      <c r="P425" s="97"/>
      <c r="Q425" s="98"/>
    </row>
    <row r="426" spans="1:20" ht="15.75" customHeight="1" x14ac:dyDescent="0.25">
      <c r="A426" s="81" t="s">
        <v>431</v>
      </c>
      <c r="B426" s="82"/>
      <c r="C426" s="82"/>
      <c r="D426" s="82"/>
      <c r="E426" s="82"/>
      <c r="F426" s="83"/>
      <c r="G426" s="104" t="s">
        <v>261</v>
      </c>
      <c r="H426" s="106">
        <v>100</v>
      </c>
      <c r="I426" s="107"/>
      <c r="J426" s="106">
        <v>1.4</v>
      </c>
      <c r="K426" s="107"/>
      <c r="L426" s="106">
        <v>2.1800000000000002</v>
      </c>
      <c r="M426" s="107"/>
      <c r="N426" s="106">
        <v>11.33</v>
      </c>
      <c r="O426" s="107"/>
      <c r="P426" s="106">
        <v>67.069999999999993</v>
      </c>
      <c r="Q426" s="107"/>
    </row>
    <row r="427" spans="1:20" ht="15.75" customHeight="1" x14ac:dyDescent="0.25">
      <c r="A427" s="84"/>
      <c r="B427" s="85"/>
      <c r="C427" s="85"/>
      <c r="D427" s="85"/>
      <c r="E427" s="85"/>
      <c r="F427" s="86"/>
      <c r="G427" s="105"/>
      <c r="H427" s="108"/>
      <c r="I427" s="109"/>
      <c r="J427" s="108"/>
      <c r="K427" s="109"/>
      <c r="L427" s="108"/>
      <c r="M427" s="109"/>
      <c r="N427" s="108"/>
      <c r="O427" s="109"/>
      <c r="P427" s="108"/>
      <c r="Q427" s="109"/>
    </row>
    <row r="428" spans="1:20" ht="15.75" x14ac:dyDescent="0.25">
      <c r="A428" s="74" t="s">
        <v>107</v>
      </c>
      <c r="B428" s="75"/>
      <c r="C428" s="75"/>
      <c r="D428" s="75"/>
      <c r="E428" s="75"/>
      <c r="F428" s="76"/>
      <c r="G428" s="28" t="s">
        <v>108</v>
      </c>
      <c r="H428" s="69">
        <v>20</v>
      </c>
      <c r="I428" s="70"/>
      <c r="J428" s="69">
        <v>1.46</v>
      </c>
      <c r="K428" s="70"/>
      <c r="L428" s="69">
        <v>0.42</v>
      </c>
      <c r="M428" s="70"/>
      <c r="N428" s="69">
        <v>8.8000000000000007</v>
      </c>
      <c r="O428" s="70"/>
      <c r="P428" s="69">
        <v>47.8</v>
      </c>
      <c r="Q428" s="70"/>
    </row>
    <row r="429" spans="1:20" ht="15.75" customHeight="1" x14ac:dyDescent="0.25">
      <c r="A429" s="81" t="s">
        <v>402</v>
      </c>
      <c r="B429" s="82"/>
      <c r="C429" s="82"/>
      <c r="D429" s="82"/>
      <c r="E429" s="82"/>
      <c r="F429" s="83"/>
      <c r="G429" s="104" t="s">
        <v>401</v>
      </c>
      <c r="H429" s="106" t="s">
        <v>409</v>
      </c>
      <c r="I429" s="107"/>
      <c r="J429" s="106">
        <v>11.71</v>
      </c>
      <c r="K429" s="107"/>
      <c r="L429" s="106">
        <v>11.18</v>
      </c>
      <c r="M429" s="107"/>
      <c r="N429" s="106">
        <v>20.68</v>
      </c>
      <c r="O429" s="107"/>
      <c r="P429" s="106">
        <v>226.97</v>
      </c>
      <c r="Q429" s="107"/>
    </row>
    <row r="430" spans="1:20" ht="15.75" customHeight="1" x14ac:dyDescent="0.25">
      <c r="A430" s="84"/>
      <c r="B430" s="85"/>
      <c r="C430" s="85"/>
      <c r="D430" s="85"/>
      <c r="E430" s="85"/>
      <c r="F430" s="86"/>
      <c r="G430" s="105"/>
      <c r="H430" s="108"/>
      <c r="I430" s="109"/>
      <c r="J430" s="108"/>
      <c r="K430" s="109"/>
      <c r="L430" s="108"/>
      <c r="M430" s="109"/>
      <c r="N430" s="108"/>
      <c r="O430" s="109"/>
      <c r="P430" s="108"/>
      <c r="Q430" s="109"/>
    </row>
    <row r="431" spans="1:20" ht="15.75" x14ac:dyDescent="0.25">
      <c r="A431" s="74" t="s">
        <v>410</v>
      </c>
      <c r="B431" s="75"/>
      <c r="C431" s="75"/>
      <c r="D431" s="75"/>
      <c r="E431" s="75"/>
      <c r="F431" s="76"/>
      <c r="G431" s="59" t="s">
        <v>411</v>
      </c>
      <c r="H431" s="69">
        <v>30</v>
      </c>
      <c r="I431" s="70"/>
      <c r="J431" s="69">
        <v>0.3</v>
      </c>
      <c r="K431" s="70"/>
      <c r="L431" s="69">
        <v>0.06</v>
      </c>
      <c r="M431" s="70"/>
      <c r="N431" s="69">
        <v>2.64</v>
      </c>
      <c r="O431" s="70"/>
      <c r="P431" s="69">
        <v>9.42</v>
      </c>
      <c r="Q431" s="70"/>
    </row>
    <row r="432" spans="1:20" ht="15.75" x14ac:dyDescent="0.25">
      <c r="A432" s="74" t="s">
        <v>21</v>
      </c>
      <c r="B432" s="75"/>
      <c r="C432" s="75"/>
      <c r="D432" s="75"/>
      <c r="E432" s="75"/>
      <c r="F432" s="76"/>
      <c r="G432" s="59" t="s">
        <v>22</v>
      </c>
      <c r="H432" s="69">
        <v>20</v>
      </c>
      <c r="I432" s="70"/>
      <c r="J432" s="69">
        <v>0.16</v>
      </c>
      <c r="K432" s="70"/>
      <c r="L432" s="69">
        <v>0.04</v>
      </c>
      <c r="M432" s="70"/>
      <c r="N432" s="69">
        <v>0.46</v>
      </c>
      <c r="O432" s="70"/>
      <c r="P432" s="69">
        <v>2.2000000000000002</v>
      </c>
      <c r="Q432" s="77"/>
      <c r="R432" s="53"/>
      <c r="S432" s="50"/>
      <c r="T432" s="50"/>
    </row>
    <row r="433" spans="1:18" ht="15.75" x14ac:dyDescent="0.25">
      <c r="A433" s="74" t="s">
        <v>289</v>
      </c>
      <c r="B433" s="75"/>
      <c r="C433" s="75"/>
      <c r="D433" s="75"/>
      <c r="E433" s="75"/>
      <c r="F433" s="76"/>
      <c r="G433" s="28" t="s">
        <v>103</v>
      </c>
      <c r="H433" s="69">
        <v>100</v>
      </c>
      <c r="I433" s="70"/>
      <c r="J433" s="69">
        <v>0.5</v>
      </c>
      <c r="K433" s="70"/>
      <c r="L433" s="69">
        <v>0</v>
      </c>
      <c r="M433" s="70"/>
      <c r="N433" s="69">
        <v>8.6999999999999993</v>
      </c>
      <c r="O433" s="70"/>
      <c r="P433" s="69">
        <v>52</v>
      </c>
      <c r="Q433" s="70"/>
    </row>
    <row r="434" spans="1:18" ht="15.75" x14ac:dyDescent="0.25">
      <c r="A434" s="99" t="s">
        <v>14</v>
      </c>
      <c r="B434" s="100"/>
      <c r="C434" s="100"/>
      <c r="D434" s="100"/>
      <c r="E434" s="100"/>
      <c r="F434" s="100"/>
      <c r="G434" s="100"/>
      <c r="H434" s="100"/>
      <c r="I434" s="100"/>
      <c r="J434" s="90">
        <f t="shared" ref="J434" si="10">+J426+J428+J429+J431+J433+J432</f>
        <v>15.530000000000001</v>
      </c>
      <c r="K434" s="91"/>
      <c r="L434" s="90">
        <f t="shared" ref="L434" si="11">+L426+L428+L429+L431+L433+L432</f>
        <v>13.879999999999999</v>
      </c>
      <c r="M434" s="91"/>
      <c r="N434" s="90">
        <f t="shared" ref="N434" si="12">+N426+N428+N429+N431+N433+N432</f>
        <v>52.610000000000007</v>
      </c>
      <c r="O434" s="91"/>
      <c r="P434" s="90">
        <f t="shared" ref="P434" si="13">+P426+P428+P429+P431+P433+P432</f>
        <v>405.46</v>
      </c>
      <c r="Q434" s="91"/>
    </row>
    <row r="436" spans="1:18" ht="15.75" x14ac:dyDescent="0.25">
      <c r="G436" s="90" t="s">
        <v>321</v>
      </c>
      <c r="H436" s="129"/>
      <c r="I436" s="129"/>
      <c r="J436" s="91"/>
    </row>
    <row r="438" spans="1:18" ht="15.75" x14ac:dyDescent="0.25">
      <c r="A438" s="92" t="s">
        <v>1</v>
      </c>
      <c r="B438" s="93"/>
      <c r="C438" s="93"/>
      <c r="D438" s="93"/>
      <c r="E438" s="93"/>
      <c r="F438" s="93"/>
      <c r="G438" s="94" t="s">
        <v>2</v>
      </c>
      <c r="H438" s="94" t="s">
        <v>3</v>
      </c>
      <c r="I438" s="94"/>
      <c r="J438" s="94" t="s">
        <v>4</v>
      </c>
      <c r="K438" s="94"/>
      <c r="L438" s="94"/>
      <c r="M438" s="94"/>
      <c r="N438" s="94"/>
      <c r="O438" s="94"/>
      <c r="P438" s="95" t="s">
        <v>5</v>
      </c>
      <c r="Q438" s="96"/>
    </row>
    <row r="439" spans="1:18" ht="15.75" x14ac:dyDescent="0.25">
      <c r="A439" s="93"/>
      <c r="B439" s="93"/>
      <c r="C439" s="93"/>
      <c r="D439" s="93"/>
      <c r="E439" s="93"/>
      <c r="F439" s="93"/>
      <c r="G439" s="94"/>
      <c r="H439" s="94"/>
      <c r="I439" s="94"/>
      <c r="J439" s="90" t="s">
        <v>6</v>
      </c>
      <c r="K439" s="91"/>
      <c r="L439" s="90" t="s">
        <v>7</v>
      </c>
      <c r="M439" s="91"/>
      <c r="N439" s="90" t="s">
        <v>8</v>
      </c>
      <c r="O439" s="91"/>
      <c r="P439" s="97"/>
      <c r="Q439" s="98"/>
    </row>
    <row r="440" spans="1:18" ht="15" customHeight="1" x14ac:dyDescent="0.25">
      <c r="A440" s="81" t="s">
        <v>376</v>
      </c>
      <c r="B440" s="82"/>
      <c r="C440" s="82"/>
      <c r="D440" s="82"/>
      <c r="E440" s="82"/>
      <c r="F440" s="83"/>
      <c r="G440" s="104" t="s">
        <v>137</v>
      </c>
      <c r="H440" s="106" t="s">
        <v>138</v>
      </c>
      <c r="I440" s="107"/>
      <c r="J440" s="106">
        <v>7.84</v>
      </c>
      <c r="K440" s="107"/>
      <c r="L440" s="106">
        <v>10.49</v>
      </c>
      <c r="M440" s="107"/>
      <c r="N440" s="106">
        <v>21.43</v>
      </c>
      <c r="O440" s="107"/>
      <c r="P440" s="106">
        <v>200.11</v>
      </c>
      <c r="Q440" s="107"/>
    </row>
    <row r="441" spans="1:18" ht="15" customHeight="1" x14ac:dyDescent="0.25">
      <c r="A441" s="84"/>
      <c r="B441" s="85"/>
      <c r="C441" s="85"/>
      <c r="D441" s="85"/>
      <c r="E441" s="85"/>
      <c r="F441" s="86"/>
      <c r="G441" s="105"/>
      <c r="H441" s="108"/>
      <c r="I441" s="109"/>
      <c r="J441" s="108"/>
      <c r="K441" s="109"/>
      <c r="L441" s="108"/>
      <c r="M441" s="109"/>
      <c r="N441" s="108"/>
      <c r="O441" s="109"/>
      <c r="P441" s="108"/>
      <c r="Q441" s="109"/>
    </row>
    <row r="442" spans="1:18" ht="15.75" x14ac:dyDescent="0.25">
      <c r="A442" s="74" t="s">
        <v>30</v>
      </c>
      <c r="B442" s="75"/>
      <c r="C442" s="75"/>
      <c r="D442" s="75"/>
      <c r="E442" s="75"/>
      <c r="F442" s="76"/>
      <c r="G442" s="30" t="s">
        <v>31</v>
      </c>
      <c r="H442" s="69">
        <v>150</v>
      </c>
      <c r="I442" s="70"/>
      <c r="J442" s="69">
        <v>4.2</v>
      </c>
      <c r="K442" s="70"/>
      <c r="L442" s="69">
        <v>3.75</v>
      </c>
      <c r="M442" s="70"/>
      <c r="N442" s="69">
        <v>6.15</v>
      </c>
      <c r="O442" s="70"/>
      <c r="P442" s="69">
        <v>88.5</v>
      </c>
      <c r="Q442" s="70"/>
    </row>
    <row r="443" spans="1:18" ht="15.75" x14ac:dyDescent="0.25">
      <c r="A443" s="74" t="s">
        <v>281</v>
      </c>
      <c r="B443" s="75"/>
      <c r="C443" s="75"/>
      <c r="D443" s="75"/>
      <c r="E443" s="75"/>
      <c r="F443" s="76"/>
      <c r="G443" s="30" t="s">
        <v>214</v>
      </c>
      <c r="H443" s="69">
        <v>10</v>
      </c>
      <c r="I443" s="70"/>
      <c r="J443" s="69">
        <v>0.84</v>
      </c>
      <c r="K443" s="70"/>
      <c r="L443" s="69">
        <v>0.24</v>
      </c>
      <c r="M443" s="70"/>
      <c r="N443" s="69">
        <v>8.1999999999999993</v>
      </c>
      <c r="O443" s="70"/>
      <c r="P443" s="69">
        <v>36.9</v>
      </c>
      <c r="Q443" s="70"/>
    </row>
    <row r="444" spans="1:18" ht="15.75" x14ac:dyDescent="0.25">
      <c r="A444" s="99" t="s">
        <v>14</v>
      </c>
      <c r="B444" s="100"/>
      <c r="C444" s="100"/>
      <c r="D444" s="100"/>
      <c r="E444" s="100"/>
      <c r="F444" s="100"/>
      <c r="G444" s="100"/>
      <c r="H444" s="100"/>
      <c r="I444" s="100"/>
      <c r="J444" s="90">
        <f>+J440+J442+J443</f>
        <v>12.879999999999999</v>
      </c>
      <c r="K444" s="91"/>
      <c r="L444" s="90">
        <f>+L440+L442+L443</f>
        <v>14.48</v>
      </c>
      <c r="M444" s="91"/>
      <c r="N444" s="90">
        <f>+N440+N442+N443</f>
        <v>35.78</v>
      </c>
      <c r="O444" s="91"/>
      <c r="P444" s="90">
        <f>+P440+P442+P443</f>
        <v>325.51</v>
      </c>
      <c r="Q444" s="91"/>
    </row>
    <row r="445" spans="1:18" ht="15.75" x14ac:dyDescent="0.25">
      <c r="A445" s="99" t="s">
        <v>49</v>
      </c>
      <c r="B445" s="100"/>
      <c r="C445" s="100"/>
      <c r="D445" s="100"/>
      <c r="E445" s="100"/>
      <c r="F445" s="100"/>
      <c r="G445" s="100"/>
      <c r="H445" s="100"/>
      <c r="I445" s="100"/>
      <c r="J445" s="128">
        <f>+J421+J434+J444</f>
        <v>28.41</v>
      </c>
      <c r="K445" s="111"/>
      <c r="L445" s="87">
        <f>+L420+L434+L444</f>
        <v>34.159999999999997</v>
      </c>
      <c r="M445" s="88"/>
      <c r="N445" s="87">
        <f>+N420+N434+N444</f>
        <v>155.36000000000001</v>
      </c>
      <c r="O445" s="88"/>
      <c r="P445" s="87">
        <f>+P420+P434+P444</f>
        <v>1067.08</v>
      </c>
      <c r="Q445" s="88"/>
    </row>
    <row r="447" spans="1:18" x14ac:dyDescent="0.25">
      <c r="R447">
        <v>8</v>
      </c>
    </row>
    <row r="448" spans="1:18" ht="15.75" x14ac:dyDescent="0.25">
      <c r="A448" s="103" t="s">
        <v>27</v>
      </c>
      <c r="B448" s="103"/>
      <c r="C448" s="103"/>
      <c r="D448" s="103"/>
      <c r="E448" s="103"/>
      <c r="F448" s="103"/>
      <c r="G448" s="103"/>
      <c r="H448" s="103"/>
    </row>
    <row r="449" spans="1:19" ht="15.75" x14ac:dyDescent="0.25">
      <c r="A449" s="25"/>
      <c r="B449" s="25"/>
      <c r="C449" s="25"/>
      <c r="D449" s="25"/>
      <c r="E449" s="25"/>
      <c r="F449" s="25"/>
      <c r="G449" s="25"/>
      <c r="H449" s="25"/>
    </row>
    <row r="450" spans="1:19" ht="15.75" x14ac:dyDescent="0.25">
      <c r="A450" s="25"/>
      <c r="B450" s="25"/>
      <c r="C450" s="25"/>
      <c r="D450" s="25"/>
      <c r="E450" s="25"/>
      <c r="F450" s="25"/>
      <c r="G450" s="25"/>
      <c r="H450" s="25"/>
    </row>
    <row r="451" spans="1:19" ht="15.75" x14ac:dyDescent="0.25">
      <c r="A451" s="25"/>
      <c r="B451" s="25"/>
      <c r="C451" s="25"/>
      <c r="D451" s="25"/>
      <c r="E451" s="25"/>
      <c r="F451" s="25"/>
      <c r="G451" s="25"/>
      <c r="H451" s="25"/>
    </row>
    <row r="452" spans="1:19" ht="15.75" x14ac:dyDescent="0.25">
      <c r="A452" s="25"/>
      <c r="B452" s="25"/>
      <c r="C452" s="25"/>
      <c r="D452" s="25"/>
      <c r="E452" s="25"/>
      <c r="F452" s="25"/>
      <c r="G452" s="25"/>
      <c r="H452" s="25"/>
    </row>
    <row r="453" spans="1:19" ht="15.75" x14ac:dyDescent="0.25">
      <c r="A453" s="26"/>
      <c r="B453" s="26"/>
      <c r="C453" s="26"/>
      <c r="D453" s="26"/>
      <c r="E453" s="26"/>
      <c r="F453" s="26"/>
      <c r="G453" s="26"/>
      <c r="H453" s="26"/>
    </row>
    <row r="454" spans="1:19" ht="15.75" x14ac:dyDescent="0.25">
      <c r="A454" s="26"/>
      <c r="B454" s="26"/>
      <c r="C454" s="26"/>
      <c r="D454" s="26"/>
      <c r="E454" s="26"/>
      <c r="F454" s="26"/>
      <c r="G454" s="26"/>
      <c r="H454" s="26"/>
    </row>
    <row r="455" spans="1:19" ht="15.75" x14ac:dyDescent="0.25">
      <c r="A455" s="27"/>
      <c r="B455" s="27"/>
      <c r="C455" s="27"/>
      <c r="D455" s="27"/>
      <c r="E455" s="27"/>
      <c r="F455" s="27"/>
      <c r="G455" s="27"/>
      <c r="H455" s="27"/>
    </row>
    <row r="456" spans="1:19" ht="15.75" x14ac:dyDescent="0.25">
      <c r="A456" s="27"/>
      <c r="B456" s="27"/>
      <c r="C456" s="27"/>
      <c r="D456" s="27"/>
      <c r="E456" s="27"/>
      <c r="F456" s="27"/>
      <c r="G456" s="27"/>
      <c r="H456" s="27"/>
    </row>
    <row r="457" spans="1:19" ht="15.75" x14ac:dyDescent="0.25">
      <c r="A457" s="26"/>
      <c r="B457" s="26"/>
      <c r="C457" s="26"/>
      <c r="D457" s="26"/>
      <c r="E457" s="26"/>
      <c r="F457" s="26"/>
      <c r="G457" s="26"/>
      <c r="H457" s="26"/>
    </row>
    <row r="458" spans="1:19" ht="15.75" x14ac:dyDescent="0.25">
      <c r="A458" s="49"/>
      <c r="B458" s="49"/>
      <c r="C458" s="49"/>
      <c r="D458" s="49"/>
      <c r="E458" s="49"/>
      <c r="F458" s="49"/>
      <c r="G458" s="49"/>
      <c r="H458" s="49"/>
    </row>
    <row r="459" spans="1:19" ht="15.75" x14ac:dyDescent="0.25">
      <c r="A459" s="27"/>
      <c r="B459" s="27"/>
      <c r="C459" s="27"/>
      <c r="D459" s="27"/>
      <c r="E459" s="27"/>
      <c r="F459" s="27"/>
      <c r="G459" s="27"/>
      <c r="H459" s="27"/>
    </row>
    <row r="460" spans="1:19" ht="15" customHeight="1" x14ac:dyDescent="0.25">
      <c r="I460" s="15"/>
      <c r="J460" s="15"/>
    </row>
    <row r="461" spans="1:19" ht="15" customHeight="1" x14ac:dyDescent="0.25">
      <c r="A461" s="130" t="s">
        <v>308</v>
      </c>
      <c r="B461" s="131"/>
      <c r="C461" s="131"/>
      <c r="D461" s="131"/>
      <c r="E461" s="131"/>
      <c r="I461" s="15"/>
      <c r="J461" s="15"/>
      <c r="P461" s="71" t="s">
        <v>437</v>
      </c>
      <c r="Q461" s="71"/>
      <c r="R461" s="71"/>
      <c r="S461" s="71"/>
    </row>
    <row r="462" spans="1:19" ht="15" customHeight="1" x14ac:dyDescent="0.25">
      <c r="A462" s="131"/>
      <c r="B462" s="131"/>
      <c r="C462" s="131"/>
      <c r="D462" s="131"/>
      <c r="E462" s="131"/>
      <c r="I462" s="15"/>
      <c r="J462" s="15"/>
      <c r="P462" s="71"/>
      <c r="Q462" s="71"/>
      <c r="R462" s="71"/>
      <c r="S462" s="71"/>
    </row>
    <row r="463" spans="1:19" ht="15" customHeight="1" x14ac:dyDescent="0.25">
      <c r="A463" s="131"/>
      <c r="B463" s="131"/>
      <c r="C463" s="131"/>
      <c r="D463" s="131"/>
      <c r="E463" s="131"/>
      <c r="I463" s="15"/>
      <c r="J463" s="15"/>
      <c r="P463" s="71"/>
      <c r="Q463" s="71"/>
      <c r="R463" s="71"/>
      <c r="S463" s="71"/>
    </row>
    <row r="464" spans="1:19" ht="15" customHeight="1" x14ac:dyDescent="0.25">
      <c r="I464" s="15"/>
      <c r="J464" s="15"/>
      <c r="P464" s="71"/>
      <c r="Q464" s="71"/>
      <c r="R464" s="71"/>
      <c r="S464" s="71"/>
    </row>
    <row r="465" spans="1:19" x14ac:dyDescent="0.25">
      <c r="I465" s="15"/>
      <c r="J465" s="15"/>
      <c r="P465" s="71"/>
      <c r="Q465" s="71"/>
      <c r="R465" s="71"/>
      <c r="S465" s="71"/>
    </row>
    <row r="466" spans="1:19" ht="15" customHeight="1" x14ac:dyDescent="0.25">
      <c r="A466" s="132" t="s">
        <v>149</v>
      </c>
      <c r="B466" s="132"/>
      <c r="C466" s="132"/>
      <c r="D466" s="132"/>
      <c r="P466" s="71"/>
      <c r="Q466" s="71"/>
      <c r="R466" s="71"/>
      <c r="S466" s="71"/>
    </row>
    <row r="467" spans="1:19" ht="15.75" x14ac:dyDescent="0.25">
      <c r="P467" s="21"/>
      <c r="Q467" s="21"/>
      <c r="R467" s="21"/>
      <c r="S467" s="21"/>
    </row>
    <row r="468" spans="1:19" ht="15.75" x14ac:dyDescent="0.25">
      <c r="G468" s="133" t="s">
        <v>319</v>
      </c>
      <c r="H468" s="133"/>
      <c r="I468" s="133"/>
      <c r="J468" s="133"/>
      <c r="P468" s="21"/>
      <c r="Q468" s="21"/>
      <c r="R468" s="21"/>
      <c r="S468" s="21"/>
    </row>
    <row r="469" spans="1:19" ht="15.75" x14ac:dyDescent="0.25">
      <c r="P469" s="21"/>
      <c r="Q469" s="21"/>
      <c r="R469" s="21"/>
      <c r="S469" s="21"/>
    </row>
    <row r="470" spans="1:19" ht="15.75" x14ac:dyDescent="0.25">
      <c r="A470" s="134" t="s">
        <v>1</v>
      </c>
      <c r="B470" s="135"/>
      <c r="C470" s="135"/>
      <c r="D470" s="135"/>
      <c r="E470" s="135"/>
      <c r="F470" s="135"/>
      <c r="G470" s="136" t="s">
        <v>2</v>
      </c>
      <c r="H470" s="136" t="s">
        <v>3</v>
      </c>
      <c r="I470" s="136"/>
      <c r="J470" s="136" t="s">
        <v>4</v>
      </c>
      <c r="K470" s="136"/>
      <c r="L470" s="136"/>
      <c r="M470" s="136"/>
      <c r="N470" s="136"/>
      <c r="O470" s="136"/>
      <c r="P470" s="137" t="s">
        <v>5</v>
      </c>
      <c r="Q470" s="138"/>
    </row>
    <row r="471" spans="1:19" ht="15.75" x14ac:dyDescent="0.25">
      <c r="A471" s="135"/>
      <c r="B471" s="135"/>
      <c r="C471" s="135"/>
      <c r="D471" s="135"/>
      <c r="E471" s="135"/>
      <c r="F471" s="135"/>
      <c r="G471" s="136"/>
      <c r="H471" s="136"/>
      <c r="I471" s="136"/>
      <c r="J471" s="141" t="s">
        <v>6</v>
      </c>
      <c r="K471" s="142"/>
      <c r="L471" s="141" t="s">
        <v>7</v>
      </c>
      <c r="M471" s="142"/>
      <c r="N471" s="141" t="s">
        <v>8</v>
      </c>
      <c r="O471" s="142"/>
      <c r="P471" s="139"/>
      <c r="Q471" s="140"/>
    </row>
    <row r="472" spans="1:19" ht="15.75" x14ac:dyDescent="0.25">
      <c r="A472" s="143" t="s">
        <v>252</v>
      </c>
      <c r="B472" s="144"/>
      <c r="C472" s="144"/>
      <c r="D472" s="144"/>
      <c r="E472" s="144"/>
      <c r="F472" s="145"/>
      <c r="G472" s="2" t="s">
        <v>155</v>
      </c>
      <c r="H472" s="72" t="s">
        <v>223</v>
      </c>
      <c r="I472" s="73"/>
      <c r="J472" s="146">
        <v>7.37</v>
      </c>
      <c r="K472" s="147"/>
      <c r="L472" s="72" t="s">
        <v>279</v>
      </c>
      <c r="M472" s="73"/>
      <c r="N472" s="72" t="s">
        <v>81</v>
      </c>
      <c r="O472" s="73"/>
      <c r="P472" s="72" t="s">
        <v>280</v>
      </c>
      <c r="Q472" s="73"/>
    </row>
    <row r="473" spans="1:19" x14ac:dyDescent="0.25">
      <c r="A473" s="112" t="s">
        <v>382</v>
      </c>
      <c r="B473" s="113"/>
      <c r="C473" s="113"/>
      <c r="D473" s="113"/>
      <c r="E473" s="113"/>
      <c r="F473" s="114"/>
      <c r="G473" s="118" t="s">
        <v>383</v>
      </c>
      <c r="H473" s="120" t="s">
        <v>301</v>
      </c>
      <c r="I473" s="121"/>
      <c r="J473" s="120" t="s">
        <v>384</v>
      </c>
      <c r="K473" s="121"/>
      <c r="L473" s="120" t="s">
        <v>385</v>
      </c>
      <c r="M473" s="121"/>
      <c r="N473" s="120" t="s">
        <v>386</v>
      </c>
      <c r="O473" s="121"/>
      <c r="P473" s="120" t="s">
        <v>387</v>
      </c>
      <c r="Q473" s="121"/>
    </row>
    <row r="474" spans="1:19" x14ac:dyDescent="0.25">
      <c r="A474" s="115"/>
      <c r="B474" s="116"/>
      <c r="C474" s="116"/>
      <c r="D474" s="116"/>
      <c r="E474" s="116"/>
      <c r="F474" s="117"/>
      <c r="G474" s="119"/>
      <c r="H474" s="122"/>
      <c r="I474" s="123"/>
      <c r="J474" s="122"/>
      <c r="K474" s="123"/>
      <c r="L474" s="122"/>
      <c r="M474" s="123"/>
      <c r="N474" s="122"/>
      <c r="O474" s="123"/>
      <c r="P474" s="122"/>
      <c r="Q474" s="123"/>
    </row>
    <row r="475" spans="1:19" ht="15.75" x14ac:dyDescent="0.25">
      <c r="A475" s="150" t="s">
        <v>21</v>
      </c>
      <c r="B475" s="151"/>
      <c r="C475" s="151"/>
      <c r="D475" s="151"/>
      <c r="E475" s="151"/>
      <c r="F475" s="152"/>
      <c r="G475" s="32" t="s">
        <v>22</v>
      </c>
      <c r="H475" s="72" t="s">
        <v>68</v>
      </c>
      <c r="I475" s="73"/>
      <c r="J475" s="146">
        <v>0.16</v>
      </c>
      <c r="K475" s="147"/>
      <c r="L475" s="72" t="s">
        <v>74</v>
      </c>
      <c r="M475" s="73"/>
      <c r="N475" s="72" t="s">
        <v>158</v>
      </c>
      <c r="O475" s="73"/>
      <c r="P475" s="72" t="s">
        <v>160</v>
      </c>
      <c r="Q475" s="73"/>
    </row>
    <row r="476" spans="1:19" ht="15.75" x14ac:dyDescent="0.25">
      <c r="A476" s="150" t="s">
        <v>162</v>
      </c>
      <c r="B476" s="151"/>
      <c r="C476" s="151"/>
      <c r="D476" s="151"/>
      <c r="E476" s="151"/>
      <c r="F476" s="152"/>
      <c r="G476" s="2" t="s">
        <v>50</v>
      </c>
      <c r="H476" s="72" t="s">
        <v>52</v>
      </c>
      <c r="I476" s="73"/>
      <c r="J476" s="146">
        <v>0</v>
      </c>
      <c r="K476" s="147"/>
      <c r="L476" s="72" t="s">
        <v>54</v>
      </c>
      <c r="M476" s="73"/>
      <c r="N476" s="72" t="s">
        <v>54</v>
      </c>
      <c r="O476" s="73"/>
      <c r="P476" s="72" t="s">
        <v>54</v>
      </c>
      <c r="Q476" s="73"/>
    </row>
    <row r="477" spans="1:19" ht="15.75" x14ac:dyDescent="0.25">
      <c r="A477" s="153" t="s">
        <v>14</v>
      </c>
      <c r="B477" s="154"/>
      <c r="C477" s="154"/>
      <c r="D477" s="154"/>
      <c r="E477" s="154"/>
      <c r="F477" s="154"/>
      <c r="G477" s="154"/>
      <c r="H477" s="154"/>
      <c r="I477" s="154"/>
      <c r="J477" s="87">
        <f>+J472+J475+J473</f>
        <v>11.27</v>
      </c>
      <c r="K477" s="88"/>
      <c r="L477" s="87">
        <f>+L472+L473+L475</f>
        <v>15.87</v>
      </c>
      <c r="M477" s="88"/>
      <c r="N477" s="87">
        <f>+N472+N473+N475</f>
        <v>13.13</v>
      </c>
      <c r="O477" s="88"/>
      <c r="P477" s="87">
        <f>+P472+P473+P475</f>
        <v>237.5</v>
      </c>
      <c r="Q477" s="88"/>
    </row>
    <row r="479" spans="1:19" ht="15.75" x14ac:dyDescent="0.25">
      <c r="G479" s="133" t="s">
        <v>320</v>
      </c>
      <c r="H479" s="133"/>
      <c r="I479" s="133"/>
      <c r="J479" s="133"/>
    </row>
    <row r="480" spans="1:19" ht="15.75" customHeight="1" x14ac:dyDescent="0.25"/>
    <row r="481" spans="1:20" ht="15.75" customHeight="1" x14ac:dyDescent="0.25">
      <c r="A481" s="92" t="s">
        <v>1</v>
      </c>
      <c r="B481" s="93"/>
      <c r="C481" s="93"/>
      <c r="D481" s="93"/>
      <c r="E481" s="93"/>
      <c r="F481" s="93"/>
      <c r="G481" s="94" t="s">
        <v>2</v>
      </c>
      <c r="H481" s="94" t="s">
        <v>3</v>
      </c>
      <c r="I481" s="94"/>
      <c r="J481" s="94" t="s">
        <v>4</v>
      </c>
      <c r="K481" s="94"/>
      <c r="L481" s="94"/>
      <c r="M481" s="94"/>
      <c r="N481" s="94"/>
      <c r="O481" s="94"/>
      <c r="P481" s="95" t="s">
        <v>5</v>
      </c>
      <c r="Q481" s="96"/>
    </row>
    <row r="482" spans="1:20" ht="15.75" x14ac:dyDescent="0.25">
      <c r="A482" s="93"/>
      <c r="B482" s="93"/>
      <c r="C482" s="93"/>
      <c r="D482" s="93"/>
      <c r="E482" s="93"/>
      <c r="F482" s="93"/>
      <c r="G482" s="94"/>
      <c r="H482" s="94"/>
      <c r="I482" s="94"/>
      <c r="J482" s="90" t="s">
        <v>6</v>
      </c>
      <c r="K482" s="91"/>
      <c r="L482" s="90" t="s">
        <v>7</v>
      </c>
      <c r="M482" s="91"/>
      <c r="N482" s="90" t="s">
        <v>8</v>
      </c>
      <c r="O482" s="91"/>
      <c r="P482" s="97"/>
      <c r="Q482" s="98"/>
    </row>
    <row r="483" spans="1:20" ht="15.75" x14ac:dyDescent="0.25">
      <c r="A483" s="78" t="s">
        <v>345</v>
      </c>
      <c r="B483" s="79"/>
      <c r="C483" s="79"/>
      <c r="D483" s="79"/>
      <c r="E483" s="79"/>
      <c r="F483" s="80"/>
      <c r="G483" s="42" t="s">
        <v>234</v>
      </c>
      <c r="H483" s="69">
        <v>100</v>
      </c>
      <c r="I483" s="70"/>
      <c r="J483" s="69">
        <v>2.31</v>
      </c>
      <c r="K483" s="70"/>
      <c r="L483" s="69">
        <v>2.1800000000000002</v>
      </c>
      <c r="M483" s="70"/>
      <c r="N483" s="69">
        <v>8.66</v>
      </c>
      <c r="O483" s="70"/>
      <c r="P483" s="69">
        <v>59.8</v>
      </c>
      <c r="Q483" s="77"/>
      <c r="R483" s="53"/>
      <c r="S483" s="50"/>
    </row>
    <row r="484" spans="1:20" ht="15.75" x14ac:dyDescent="0.25">
      <c r="A484" s="74" t="s">
        <v>16</v>
      </c>
      <c r="B484" s="75"/>
      <c r="C484" s="75"/>
      <c r="D484" s="75"/>
      <c r="E484" s="75"/>
      <c r="F484" s="76"/>
      <c r="G484" s="28" t="s">
        <v>17</v>
      </c>
      <c r="H484" s="69">
        <v>30</v>
      </c>
      <c r="I484" s="70"/>
      <c r="J484" s="69">
        <v>1.98</v>
      </c>
      <c r="K484" s="70"/>
      <c r="L484" s="69">
        <v>0.39</v>
      </c>
      <c r="M484" s="70"/>
      <c r="N484" s="69">
        <v>14.46</v>
      </c>
      <c r="O484" s="70"/>
      <c r="P484" s="69">
        <v>66.900000000000006</v>
      </c>
      <c r="Q484" s="70"/>
    </row>
    <row r="485" spans="1:20" ht="15.75" x14ac:dyDescent="0.25">
      <c r="A485" s="78" t="s">
        <v>163</v>
      </c>
      <c r="B485" s="75"/>
      <c r="C485" s="75"/>
      <c r="D485" s="75"/>
      <c r="E485" s="75"/>
      <c r="F485" s="76"/>
      <c r="G485" s="28" t="s">
        <v>164</v>
      </c>
      <c r="H485" s="69">
        <v>50</v>
      </c>
      <c r="I485" s="70"/>
      <c r="J485" s="69">
        <v>12.46</v>
      </c>
      <c r="K485" s="70"/>
      <c r="L485" s="69">
        <v>6.63</v>
      </c>
      <c r="M485" s="70"/>
      <c r="N485" s="69">
        <v>5.6</v>
      </c>
      <c r="O485" s="70"/>
      <c r="P485" s="69">
        <v>163.89</v>
      </c>
      <c r="Q485" s="70"/>
    </row>
    <row r="486" spans="1:20" ht="15.75" x14ac:dyDescent="0.25">
      <c r="A486" s="81" t="s">
        <v>391</v>
      </c>
      <c r="B486" s="82"/>
      <c r="C486" s="82"/>
      <c r="D486" s="82"/>
      <c r="E486" s="82"/>
      <c r="F486" s="83"/>
      <c r="G486" s="104" t="s">
        <v>152</v>
      </c>
      <c r="H486" s="106">
        <v>70</v>
      </c>
      <c r="I486" s="107"/>
      <c r="J486" s="106">
        <v>1.85</v>
      </c>
      <c r="K486" s="107"/>
      <c r="L486" s="106">
        <v>6.15</v>
      </c>
      <c r="M486" s="107"/>
      <c r="N486" s="106">
        <v>9.4</v>
      </c>
      <c r="O486" s="107"/>
      <c r="P486" s="106">
        <v>92.56</v>
      </c>
      <c r="Q486" s="107"/>
      <c r="T486" s="50"/>
    </row>
    <row r="487" spans="1:20" ht="15.75" x14ac:dyDescent="0.25">
      <c r="A487" s="84"/>
      <c r="B487" s="85"/>
      <c r="C487" s="85"/>
      <c r="D487" s="85"/>
      <c r="E487" s="85"/>
      <c r="F487" s="86"/>
      <c r="G487" s="105"/>
      <c r="H487" s="108"/>
      <c r="I487" s="109"/>
      <c r="J487" s="108"/>
      <c r="K487" s="109"/>
      <c r="L487" s="108"/>
      <c r="M487" s="109"/>
      <c r="N487" s="108"/>
      <c r="O487" s="109"/>
      <c r="P487" s="108"/>
      <c r="Q487" s="109"/>
      <c r="T487" s="50"/>
    </row>
    <row r="488" spans="1:20" ht="15.75" x14ac:dyDescent="0.25">
      <c r="A488" s="74" t="s">
        <v>338</v>
      </c>
      <c r="B488" s="75"/>
      <c r="C488" s="75"/>
      <c r="D488" s="75"/>
      <c r="E488" s="75"/>
      <c r="F488" s="76"/>
      <c r="G488" s="28" t="s">
        <v>339</v>
      </c>
      <c r="H488" s="69">
        <v>40</v>
      </c>
      <c r="I488" s="70"/>
      <c r="J488" s="69">
        <v>0.59</v>
      </c>
      <c r="K488" s="70"/>
      <c r="L488" s="69">
        <v>2.08</v>
      </c>
      <c r="M488" s="70"/>
      <c r="N488" s="69">
        <v>2.14</v>
      </c>
      <c r="O488" s="70"/>
      <c r="P488" s="69">
        <v>26.46</v>
      </c>
      <c r="Q488" s="77"/>
      <c r="R488" s="55"/>
      <c r="S488" s="54"/>
    </row>
    <row r="489" spans="1:20" ht="15.75" x14ac:dyDescent="0.25">
      <c r="A489" s="74" t="s">
        <v>265</v>
      </c>
      <c r="B489" s="75"/>
      <c r="C489" s="75"/>
      <c r="D489" s="75"/>
      <c r="E489" s="75"/>
      <c r="F489" s="76"/>
      <c r="G489" s="48" t="s">
        <v>266</v>
      </c>
      <c r="H489" s="69">
        <v>20</v>
      </c>
      <c r="I489" s="70"/>
      <c r="J489" s="69">
        <v>0.56000000000000005</v>
      </c>
      <c r="K489" s="70"/>
      <c r="L489" s="69">
        <v>0</v>
      </c>
      <c r="M489" s="70"/>
      <c r="N489" s="69">
        <v>0.26</v>
      </c>
      <c r="O489" s="70"/>
      <c r="P489" s="69">
        <v>3.8</v>
      </c>
      <c r="Q489" s="77"/>
      <c r="R489" s="55"/>
      <c r="S489" s="54"/>
    </row>
    <row r="490" spans="1:20" ht="15.75" x14ac:dyDescent="0.25">
      <c r="A490" s="74" t="s">
        <v>92</v>
      </c>
      <c r="B490" s="75"/>
      <c r="C490" s="75"/>
      <c r="D490" s="75"/>
      <c r="E490" s="75"/>
      <c r="F490" s="76"/>
      <c r="G490" s="28" t="s">
        <v>93</v>
      </c>
      <c r="H490" s="69">
        <v>150</v>
      </c>
      <c r="I490" s="70"/>
      <c r="J490" s="69">
        <v>0</v>
      </c>
      <c r="K490" s="70"/>
      <c r="L490" s="69">
        <v>0</v>
      </c>
      <c r="M490" s="70"/>
      <c r="N490" s="69">
        <v>0</v>
      </c>
      <c r="O490" s="70"/>
      <c r="P490" s="69">
        <v>0</v>
      </c>
      <c r="Q490" s="70"/>
    </row>
    <row r="491" spans="1:20" ht="15.75" x14ac:dyDescent="0.25">
      <c r="A491" s="99" t="s">
        <v>14</v>
      </c>
      <c r="B491" s="100"/>
      <c r="C491" s="100"/>
      <c r="D491" s="100"/>
      <c r="E491" s="100"/>
      <c r="F491" s="100"/>
      <c r="G491" s="100"/>
      <c r="H491" s="100"/>
      <c r="I491" s="100"/>
      <c r="J491" s="90">
        <f>+J483+J484+J485+J486+J488+J490+J489</f>
        <v>19.75</v>
      </c>
      <c r="K491" s="91"/>
      <c r="L491" s="90">
        <f>+L483+L484+L485+L486+L488+L490+L489</f>
        <v>17.43</v>
      </c>
      <c r="M491" s="91"/>
      <c r="N491" s="90">
        <f>+N483+N484+N485+N486+N488+N490+N489</f>
        <v>40.519999999999996</v>
      </c>
      <c r="O491" s="91"/>
      <c r="P491" s="90">
        <f>+P483+P484+P485+P486+P488+P490+P489</f>
        <v>413.40999999999997</v>
      </c>
      <c r="Q491" s="91"/>
    </row>
    <row r="493" spans="1:20" ht="15.75" x14ac:dyDescent="0.25">
      <c r="G493" s="90" t="s">
        <v>321</v>
      </c>
      <c r="H493" s="129"/>
      <c r="I493" s="129"/>
      <c r="J493" s="91"/>
    </row>
    <row r="495" spans="1:20" ht="15.75" x14ac:dyDescent="0.25">
      <c r="A495" s="92" t="s">
        <v>1</v>
      </c>
      <c r="B495" s="93"/>
      <c r="C495" s="93"/>
      <c r="D495" s="93"/>
      <c r="E495" s="93"/>
      <c r="F495" s="93"/>
      <c r="G495" s="94" t="s">
        <v>2</v>
      </c>
      <c r="H495" s="94" t="s">
        <v>3</v>
      </c>
      <c r="I495" s="94"/>
      <c r="J495" s="94" t="s">
        <v>4</v>
      </c>
      <c r="K495" s="94"/>
      <c r="L495" s="94"/>
      <c r="M495" s="94"/>
      <c r="N495" s="94"/>
      <c r="O495" s="94"/>
      <c r="P495" s="95" t="s">
        <v>5</v>
      </c>
      <c r="Q495" s="96"/>
    </row>
    <row r="496" spans="1:20" ht="15.75" x14ac:dyDescent="0.25">
      <c r="A496" s="93"/>
      <c r="B496" s="93"/>
      <c r="C496" s="93"/>
      <c r="D496" s="93"/>
      <c r="E496" s="93"/>
      <c r="F496" s="93"/>
      <c r="G496" s="94"/>
      <c r="H496" s="94"/>
      <c r="I496" s="94"/>
      <c r="J496" s="90" t="s">
        <v>6</v>
      </c>
      <c r="K496" s="91"/>
      <c r="L496" s="90" t="s">
        <v>7</v>
      </c>
      <c r="M496" s="91"/>
      <c r="N496" s="90" t="s">
        <v>8</v>
      </c>
      <c r="O496" s="91"/>
      <c r="P496" s="97"/>
      <c r="Q496" s="98"/>
      <c r="T496" s="50"/>
    </row>
    <row r="497" spans="1:20" ht="15.75" x14ac:dyDescent="0.25">
      <c r="A497" s="74" t="s">
        <v>165</v>
      </c>
      <c r="B497" s="75"/>
      <c r="C497" s="75"/>
      <c r="D497" s="75"/>
      <c r="E497" s="75"/>
      <c r="F497" s="76"/>
      <c r="G497" s="28" t="s">
        <v>166</v>
      </c>
      <c r="H497" s="69">
        <v>150</v>
      </c>
      <c r="I497" s="70"/>
      <c r="J497" s="69">
        <v>5.09</v>
      </c>
      <c r="K497" s="70"/>
      <c r="L497" s="69">
        <v>4.7</v>
      </c>
      <c r="M497" s="70"/>
      <c r="N497" s="69">
        <v>19.64</v>
      </c>
      <c r="O497" s="70"/>
      <c r="P497" s="69">
        <v>138.84</v>
      </c>
      <c r="Q497" s="70"/>
      <c r="T497" s="50"/>
    </row>
    <row r="498" spans="1:20" ht="15.75" x14ac:dyDescent="0.25">
      <c r="A498" s="74" t="s">
        <v>167</v>
      </c>
      <c r="B498" s="75"/>
      <c r="C498" s="75"/>
      <c r="D498" s="75"/>
      <c r="E498" s="75"/>
      <c r="F498" s="76"/>
      <c r="G498" s="30" t="s">
        <v>168</v>
      </c>
      <c r="H498" s="72" t="s">
        <v>169</v>
      </c>
      <c r="I498" s="73"/>
      <c r="J498" s="72" t="s">
        <v>170</v>
      </c>
      <c r="K498" s="73"/>
      <c r="L498" s="72" t="s">
        <v>171</v>
      </c>
      <c r="M498" s="73"/>
      <c r="N498" s="72" t="s">
        <v>172</v>
      </c>
      <c r="O498" s="73"/>
      <c r="P498" s="72" t="s">
        <v>173</v>
      </c>
      <c r="Q498" s="73"/>
    </row>
    <row r="499" spans="1:20" ht="15.75" x14ac:dyDescent="0.25">
      <c r="A499" s="74" t="s">
        <v>118</v>
      </c>
      <c r="B499" s="75"/>
      <c r="C499" s="75"/>
      <c r="D499" s="75"/>
      <c r="E499" s="75"/>
      <c r="F499" s="76"/>
      <c r="G499" s="28" t="s">
        <v>119</v>
      </c>
      <c r="H499" s="72" t="s">
        <v>52</v>
      </c>
      <c r="I499" s="73"/>
      <c r="J499" s="72" t="s">
        <v>54</v>
      </c>
      <c r="K499" s="73"/>
      <c r="L499" s="72" t="s">
        <v>54</v>
      </c>
      <c r="M499" s="73"/>
      <c r="N499" s="72" t="s">
        <v>54</v>
      </c>
      <c r="O499" s="73"/>
      <c r="P499" s="72" t="s">
        <v>54</v>
      </c>
      <c r="Q499" s="73"/>
    </row>
    <row r="500" spans="1:20" ht="15.75" x14ac:dyDescent="0.25">
      <c r="A500" s="74" t="s">
        <v>311</v>
      </c>
      <c r="B500" s="75"/>
      <c r="C500" s="75"/>
      <c r="D500" s="75"/>
      <c r="E500" s="75"/>
      <c r="F500" s="76"/>
      <c r="G500" s="28" t="s">
        <v>13</v>
      </c>
      <c r="H500" s="72" t="s">
        <v>52</v>
      </c>
      <c r="I500" s="73"/>
      <c r="J500" s="72" t="s">
        <v>80</v>
      </c>
      <c r="K500" s="73"/>
      <c r="L500" s="72" t="s">
        <v>81</v>
      </c>
      <c r="M500" s="73"/>
      <c r="N500" s="72" t="s">
        <v>82</v>
      </c>
      <c r="O500" s="73"/>
      <c r="P500" s="72" t="s">
        <v>83</v>
      </c>
      <c r="Q500" s="73"/>
    </row>
    <row r="501" spans="1:20" ht="15.75" x14ac:dyDescent="0.25">
      <c r="A501" s="99" t="s">
        <v>14</v>
      </c>
      <c r="B501" s="100"/>
      <c r="C501" s="100"/>
      <c r="D501" s="100"/>
      <c r="E501" s="100"/>
      <c r="F501" s="100"/>
      <c r="G501" s="100"/>
      <c r="H501" s="100"/>
      <c r="I501" s="100"/>
      <c r="J501" s="90">
        <f t="shared" ref="J501" si="14">+J497+J498+J499+J500</f>
        <v>10.92</v>
      </c>
      <c r="K501" s="91"/>
      <c r="L501" s="90">
        <f t="shared" ref="L501" si="15">+L497+L498+L499+L500</f>
        <v>12.83</v>
      </c>
      <c r="M501" s="91"/>
      <c r="N501" s="90">
        <f t="shared" ref="N501" si="16">+N497+N498+N499+N500</f>
        <v>53.959999999999994</v>
      </c>
      <c r="O501" s="91"/>
      <c r="P501" s="90">
        <f t="shared" ref="P501" si="17">+P497+P498+P499+P500</f>
        <v>361.01</v>
      </c>
      <c r="Q501" s="91"/>
    </row>
    <row r="502" spans="1:20" ht="15.75" x14ac:dyDescent="0.25">
      <c r="A502" s="99" t="s">
        <v>49</v>
      </c>
      <c r="B502" s="100"/>
      <c r="C502" s="100"/>
      <c r="D502" s="100"/>
      <c r="E502" s="100"/>
      <c r="F502" s="100"/>
      <c r="G502" s="100"/>
      <c r="H502" s="100"/>
      <c r="I502" s="100"/>
      <c r="J502" s="87">
        <f>+J477+J491+J501</f>
        <v>41.94</v>
      </c>
      <c r="K502" s="88"/>
      <c r="L502" s="87">
        <f>+L477+L491+L501</f>
        <v>46.129999999999995</v>
      </c>
      <c r="M502" s="88"/>
      <c r="N502" s="87">
        <f>+N477+N491+N501</f>
        <v>107.60999999999999</v>
      </c>
      <c r="O502" s="88"/>
      <c r="P502" s="87">
        <f>+P477+P491+P501</f>
        <v>1011.92</v>
      </c>
      <c r="Q502" s="88"/>
    </row>
    <row r="504" spans="1:20" x14ac:dyDescent="0.25">
      <c r="R504">
        <v>9</v>
      </c>
    </row>
    <row r="505" spans="1:20" ht="15.75" x14ac:dyDescent="0.25">
      <c r="A505" s="103" t="s">
        <v>27</v>
      </c>
      <c r="B505" s="103"/>
      <c r="C505" s="103"/>
      <c r="D505" s="103"/>
      <c r="E505" s="103"/>
      <c r="F505" s="103"/>
      <c r="G505" s="103"/>
      <c r="H505" s="103"/>
    </row>
    <row r="506" spans="1:20" ht="15.75" x14ac:dyDescent="0.25">
      <c r="A506" s="27"/>
      <c r="B506" s="27"/>
      <c r="C506" s="27"/>
      <c r="D506" s="27"/>
      <c r="E506" s="27"/>
      <c r="F506" s="27"/>
      <c r="G506" s="27"/>
      <c r="H506" s="27"/>
    </row>
    <row r="507" spans="1:20" ht="15.75" x14ac:dyDescent="0.25">
      <c r="A507" s="62"/>
      <c r="B507" s="62"/>
      <c r="C507" s="62"/>
      <c r="D507" s="62"/>
      <c r="E507" s="62"/>
      <c r="F507" s="62"/>
      <c r="G507" s="62"/>
      <c r="H507" s="62"/>
    </row>
    <row r="508" spans="1:20" ht="15.75" x14ac:dyDescent="0.25">
      <c r="A508" s="62"/>
      <c r="B508" s="62"/>
      <c r="C508" s="62"/>
      <c r="D508" s="62"/>
      <c r="E508" s="62"/>
      <c r="F508" s="62"/>
      <c r="G508" s="62"/>
      <c r="H508" s="62"/>
    </row>
    <row r="509" spans="1:20" ht="15.75" x14ac:dyDescent="0.25">
      <c r="A509" s="62"/>
      <c r="B509" s="62"/>
      <c r="C509" s="62"/>
      <c r="D509" s="62"/>
      <c r="E509" s="62"/>
      <c r="F509" s="62"/>
      <c r="G509" s="62"/>
      <c r="H509" s="62"/>
    </row>
    <row r="510" spans="1:20" ht="15.75" x14ac:dyDescent="0.25">
      <c r="A510" s="62"/>
      <c r="B510" s="62"/>
      <c r="C510" s="62"/>
      <c r="D510" s="62"/>
      <c r="E510" s="62"/>
      <c r="F510" s="62"/>
      <c r="G510" s="62"/>
      <c r="H510" s="62"/>
    </row>
    <row r="511" spans="1:20" ht="15.75" x14ac:dyDescent="0.25">
      <c r="A511" s="62"/>
      <c r="B511" s="62"/>
      <c r="C511" s="62"/>
      <c r="D511" s="62"/>
      <c r="E511" s="62"/>
      <c r="F511" s="62"/>
      <c r="G511" s="62"/>
      <c r="H511" s="62"/>
    </row>
    <row r="512" spans="1:20" ht="15.75" x14ac:dyDescent="0.25">
      <c r="A512" s="62"/>
      <c r="B512" s="62"/>
      <c r="C512" s="62"/>
      <c r="D512" s="62"/>
      <c r="E512" s="62"/>
      <c r="F512" s="62"/>
      <c r="G512" s="62"/>
      <c r="H512" s="62"/>
    </row>
    <row r="513" spans="1:19" ht="15.75" x14ac:dyDescent="0.25">
      <c r="A513" s="62"/>
      <c r="B513" s="62"/>
      <c r="C513" s="62"/>
      <c r="D513" s="62"/>
      <c r="E513" s="62"/>
      <c r="F513" s="62"/>
      <c r="G513" s="62"/>
      <c r="H513" s="62"/>
    </row>
    <row r="514" spans="1:19" ht="15.75" x14ac:dyDescent="0.25">
      <c r="A514" s="62"/>
      <c r="B514" s="62"/>
      <c r="C514" s="62"/>
      <c r="D514" s="62"/>
      <c r="E514" s="62"/>
      <c r="F514" s="62"/>
      <c r="G514" s="62"/>
      <c r="H514" s="62"/>
    </row>
    <row r="515" spans="1:19" ht="15.75" x14ac:dyDescent="0.25">
      <c r="A515" s="62"/>
      <c r="B515" s="62"/>
      <c r="C515" s="62"/>
      <c r="D515" s="62"/>
      <c r="E515" s="62"/>
      <c r="F515" s="62"/>
      <c r="G515" s="62"/>
      <c r="H515" s="62"/>
    </row>
    <row r="516" spans="1:19" ht="15.75" x14ac:dyDescent="0.25">
      <c r="A516" s="62"/>
      <c r="B516" s="62"/>
      <c r="C516" s="62"/>
      <c r="D516" s="62"/>
      <c r="E516" s="62"/>
      <c r="F516" s="62"/>
      <c r="G516" s="62"/>
      <c r="H516" s="62"/>
    </row>
    <row r="517" spans="1:19" x14ac:dyDescent="0.25">
      <c r="I517" s="15"/>
      <c r="J517" s="15"/>
    </row>
    <row r="518" spans="1:19" x14ac:dyDescent="0.25">
      <c r="A518" s="130" t="s">
        <v>308</v>
      </c>
      <c r="B518" s="131"/>
      <c r="C518" s="131"/>
      <c r="D518" s="131"/>
      <c r="E518" s="131"/>
      <c r="I518" s="15"/>
      <c r="J518" s="15"/>
      <c r="P518" s="71" t="s">
        <v>436</v>
      </c>
      <c r="Q518" s="71"/>
      <c r="R518" s="71"/>
      <c r="S518" s="71"/>
    </row>
    <row r="519" spans="1:19" x14ac:dyDescent="0.25">
      <c r="A519" s="131"/>
      <c r="B519" s="131"/>
      <c r="C519" s="131"/>
      <c r="D519" s="131"/>
      <c r="E519" s="131"/>
      <c r="I519" s="15"/>
      <c r="J519" s="15"/>
      <c r="P519" s="71"/>
      <c r="Q519" s="71"/>
      <c r="R519" s="71"/>
      <c r="S519" s="71"/>
    </row>
    <row r="520" spans="1:19" x14ac:dyDescent="0.25">
      <c r="A520" s="131"/>
      <c r="B520" s="131"/>
      <c r="C520" s="131"/>
      <c r="D520" s="131"/>
      <c r="E520" s="131"/>
      <c r="I520" s="15"/>
      <c r="J520" s="15"/>
      <c r="P520" s="71"/>
      <c r="Q520" s="71"/>
      <c r="R520" s="71"/>
      <c r="S520" s="71"/>
    </row>
    <row r="521" spans="1:19" x14ac:dyDescent="0.25">
      <c r="I521" s="15"/>
      <c r="J521" s="15"/>
      <c r="P521" s="71"/>
      <c r="Q521" s="71"/>
      <c r="R521" s="71"/>
      <c r="S521" s="71"/>
    </row>
    <row r="522" spans="1:19" x14ac:dyDescent="0.25">
      <c r="I522" s="15"/>
      <c r="J522" s="15"/>
      <c r="P522" s="71"/>
      <c r="Q522" s="71"/>
      <c r="R522" s="71"/>
      <c r="S522" s="71"/>
    </row>
    <row r="523" spans="1:19" ht="15.75" x14ac:dyDescent="0.25">
      <c r="A523" s="132" t="s">
        <v>154</v>
      </c>
      <c r="B523" s="132"/>
      <c r="C523" s="132"/>
      <c r="D523" s="132"/>
      <c r="P523" s="71"/>
      <c r="Q523" s="71"/>
      <c r="R523" s="71"/>
      <c r="S523" s="71"/>
    </row>
    <row r="524" spans="1:19" ht="15.75" x14ac:dyDescent="0.25">
      <c r="P524" s="21"/>
      <c r="Q524" s="21"/>
      <c r="R524" s="21"/>
      <c r="S524" s="21"/>
    </row>
    <row r="525" spans="1:19" ht="15.75" x14ac:dyDescent="0.25">
      <c r="G525" s="133" t="s">
        <v>319</v>
      </c>
      <c r="H525" s="133"/>
      <c r="I525" s="133"/>
      <c r="J525" s="133"/>
      <c r="P525" s="21"/>
      <c r="Q525" s="21"/>
      <c r="R525" s="21"/>
      <c r="S525" s="21"/>
    </row>
    <row r="526" spans="1:19" ht="15.75" x14ac:dyDescent="0.25">
      <c r="G526" s="14"/>
      <c r="H526" s="14"/>
      <c r="I526" s="14"/>
      <c r="J526" s="14"/>
      <c r="P526" s="21"/>
      <c r="Q526" s="21"/>
      <c r="R526" s="21"/>
      <c r="S526" s="21"/>
    </row>
    <row r="527" spans="1:19" ht="15.75" x14ac:dyDescent="0.25">
      <c r="A527" s="134" t="s">
        <v>1</v>
      </c>
      <c r="B527" s="135"/>
      <c r="C527" s="135"/>
      <c r="D527" s="135"/>
      <c r="E527" s="135"/>
      <c r="F527" s="135"/>
      <c r="G527" s="136" t="s">
        <v>2</v>
      </c>
      <c r="H527" s="136" t="s">
        <v>3</v>
      </c>
      <c r="I527" s="136"/>
      <c r="J527" s="136" t="s">
        <v>4</v>
      </c>
      <c r="K527" s="136"/>
      <c r="L527" s="136"/>
      <c r="M527" s="136"/>
      <c r="N527" s="136"/>
      <c r="O527" s="136"/>
      <c r="P527" s="137" t="s">
        <v>5</v>
      </c>
      <c r="Q527" s="138"/>
    </row>
    <row r="528" spans="1:19" ht="15.75" x14ac:dyDescent="0.25">
      <c r="A528" s="135"/>
      <c r="B528" s="135"/>
      <c r="C528" s="135"/>
      <c r="D528" s="135"/>
      <c r="E528" s="135"/>
      <c r="F528" s="135"/>
      <c r="G528" s="136"/>
      <c r="H528" s="136"/>
      <c r="I528" s="136"/>
      <c r="J528" s="141" t="s">
        <v>6</v>
      </c>
      <c r="K528" s="142"/>
      <c r="L528" s="141" t="s">
        <v>7</v>
      </c>
      <c r="M528" s="142"/>
      <c r="N528" s="141" t="s">
        <v>8</v>
      </c>
      <c r="O528" s="142"/>
      <c r="P528" s="139"/>
      <c r="Q528" s="140"/>
    </row>
    <row r="529" spans="1:19" ht="15.75" x14ac:dyDescent="0.25">
      <c r="A529" s="143" t="s">
        <v>140</v>
      </c>
      <c r="B529" s="144"/>
      <c r="C529" s="144"/>
      <c r="D529" s="144"/>
      <c r="E529" s="144"/>
      <c r="F529" s="145"/>
      <c r="G529" s="2" t="s">
        <v>141</v>
      </c>
      <c r="H529" s="72" t="s">
        <v>52</v>
      </c>
      <c r="I529" s="73"/>
      <c r="J529" s="146">
        <v>5.22</v>
      </c>
      <c r="K529" s="147"/>
      <c r="L529" s="72" t="s">
        <v>142</v>
      </c>
      <c r="M529" s="73"/>
      <c r="N529" s="72" t="s">
        <v>143</v>
      </c>
      <c r="O529" s="73"/>
      <c r="P529" s="72" t="s">
        <v>144</v>
      </c>
      <c r="Q529" s="73"/>
    </row>
    <row r="530" spans="1:19" ht="15.75" x14ac:dyDescent="0.25">
      <c r="A530" s="143" t="s">
        <v>377</v>
      </c>
      <c r="B530" s="144"/>
      <c r="C530" s="144"/>
      <c r="D530" s="144"/>
      <c r="E530" s="144"/>
      <c r="F530" s="145"/>
      <c r="G530" s="32" t="s">
        <v>36</v>
      </c>
      <c r="H530" s="72" t="s">
        <v>48</v>
      </c>
      <c r="I530" s="73"/>
      <c r="J530" s="72" t="s">
        <v>145</v>
      </c>
      <c r="K530" s="73"/>
      <c r="L530" s="72" t="s">
        <v>146</v>
      </c>
      <c r="M530" s="73"/>
      <c r="N530" s="72" t="s">
        <v>147</v>
      </c>
      <c r="O530" s="73"/>
      <c r="P530" s="72" t="s">
        <v>148</v>
      </c>
      <c r="Q530" s="73"/>
    </row>
    <row r="531" spans="1:19" ht="15.75" x14ac:dyDescent="0.25">
      <c r="A531" s="150" t="s">
        <v>118</v>
      </c>
      <c r="B531" s="151"/>
      <c r="C531" s="151"/>
      <c r="D531" s="151"/>
      <c r="E531" s="151"/>
      <c r="F531" s="152"/>
      <c r="G531" s="32" t="s">
        <v>119</v>
      </c>
      <c r="H531" s="72" t="s">
        <v>52</v>
      </c>
      <c r="I531" s="73"/>
      <c r="J531" s="146">
        <v>0</v>
      </c>
      <c r="K531" s="147"/>
      <c r="L531" s="72" t="s">
        <v>54</v>
      </c>
      <c r="M531" s="73"/>
      <c r="N531" s="72" t="s">
        <v>54</v>
      </c>
      <c r="O531" s="73"/>
      <c r="P531" s="72" t="s">
        <v>54</v>
      </c>
      <c r="Q531" s="73"/>
    </row>
    <row r="532" spans="1:19" ht="15.75" x14ac:dyDescent="0.25">
      <c r="A532" s="153" t="s">
        <v>14</v>
      </c>
      <c r="B532" s="154"/>
      <c r="C532" s="154"/>
      <c r="D532" s="154"/>
      <c r="E532" s="154"/>
      <c r="F532" s="154"/>
      <c r="G532" s="154"/>
      <c r="H532" s="154"/>
      <c r="I532" s="154"/>
      <c r="J532" s="87">
        <f>+J529+J531+J530</f>
        <v>6.6999999999999993</v>
      </c>
      <c r="K532" s="88"/>
      <c r="L532" s="87">
        <f>+L529+L530+L531</f>
        <v>6.85</v>
      </c>
      <c r="M532" s="88"/>
      <c r="N532" s="87">
        <f>+N529+N530+N531</f>
        <v>42.08</v>
      </c>
      <c r="O532" s="88"/>
      <c r="P532" s="87">
        <f>+P529+P530+P531</f>
        <v>252.89</v>
      </c>
      <c r="Q532" s="88"/>
    </row>
    <row r="534" spans="1:19" ht="15.75" x14ac:dyDescent="0.25">
      <c r="G534" s="133" t="s">
        <v>320</v>
      </c>
      <c r="H534" s="133"/>
      <c r="I534" s="133"/>
      <c r="J534" s="133"/>
    </row>
    <row r="536" spans="1:19" ht="15.75" x14ac:dyDescent="0.25">
      <c r="A536" s="92" t="s">
        <v>1</v>
      </c>
      <c r="B536" s="93"/>
      <c r="C536" s="93"/>
      <c r="D536" s="93"/>
      <c r="E536" s="93"/>
      <c r="F536" s="93"/>
      <c r="G536" s="94" t="s">
        <v>2</v>
      </c>
      <c r="H536" s="94" t="s">
        <v>3</v>
      </c>
      <c r="I536" s="94"/>
      <c r="J536" s="94" t="s">
        <v>4</v>
      </c>
      <c r="K536" s="94"/>
      <c r="L536" s="94"/>
      <c r="M536" s="94"/>
      <c r="N536" s="94"/>
      <c r="O536" s="94"/>
      <c r="P536" s="95" t="s">
        <v>5</v>
      </c>
      <c r="Q536" s="96"/>
    </row>
    <row r="537" spans="1:19" ht="15.75" x14ac:dyDescent="0.25">
      <c r="A537" s="93"/>
      <c r="B537" s="93"/>
      <c r="C537" s="93"/>
      <c r="D537" s="93"/>
      <c r="E537" s="93"/>
      <c r="F537" s="93"/>
      <c r="G537" s="94"/>
      <c r="H537" s="94"/>
      <c r="I537" s="94"/>
      <c r="J537" s="90" t="s">
        <v>6</v>
      </c>
      <c r="K537" s="91"/>
      <c r="L537" s="90" t="s">
        <v>7</v>
      </c>
      <c r="M537" s="91"/>
      <c r="N537" s="90" t="s">
        <v>8</v>
      </c>
      <c r="O537" s="91"/>
      <c r="P537" s="97"/>
      <c r="Q537" s="98"/>
    </row>
    <row r="538" spans="1:19" x14ac:dyDescent="0.25">
      <c r="A538" s="81" t="s">
        <v>262</v>
      </c>
      <c r="B538" s="82"/>
      <c r="C538" s="82"/>
      <c r="D538" s="82"/>
      <c r="E538" s="82"/>
      <c r="F538" s="83"/>
      <c r="G538" s="104" t="s">
        <v>263</v>
      </c>
      <c r="H538" s="106">
        <v>100</v>
      </c>
      <c r="I538" s="107"/>
      <c r="J538" s="106">
        <v>4.4400000000000004</v>
      </c>
      <c r="K538" s="107"/>
      <c r="L538" s="106">
        <v>4.12</v>
      </c>
      <c r="M538" s="107"/>
      <c r="N538" s="106">
        <v>1.23</v>
      </c>
      <c r="O538" s="107"/>
      <c r="P538" s="106">
        <v>47.39</v>
      </c>
      <c r="Q538" s="107"/>
    </row>
    <row r="539" spans="1:19" x14ac:dyDescent="0.25">
      <c r="A539" s="84"/>
      <c r="B539" s="85"/>
      <c r="C539" s="85"/>
      <c r="D539" s="85"/>
      <c r="E539" s="85"/>
      <c r="F539" s="86"/>
      <c r="G539" s="105"/>
      <c r="H539" s="108"/>
      <c r="I539" s="109"/>
      <c r="J539" s="108"/>
      <c r="K539" s="109"/>
      <c r="L539" s="108"/>
      <c r="M539" s="109"/>
      <c r="N539" s="108"/>
      <c r="O539" s="109"/>
      <c r="P539" s="108"/>
      <c r="Q539" s="109"/>
    </row>
    <row r="540" spans="1:19" ht="15.75" x14ac:dyDescent="0.25">
      <c r="A540" s="74" t="s">
        <v>107</v>
      </c>
      <c r="B540" s="75"/>
      <c r="C540" s="75"/>
      <c r="D540" s="75"/>
      <c r="E540" s="75"/>
      <c r="F540" s="76"/>
      <c r="G540" s="28" t="s">
        <v>108</v>
      </c>
      <c r="H540" s="69">
        <v>30</v>
      </c>
      <c r="I540" s="70"/>
      <c r="J540" s="69">
        <v>2.19</v>
      </c>
      <c r="K540" s="70"/>
      <c r="L540" s="69">
        <v>0.63</v>
      </c>
      <c r="M540" s="70"/>
      <c r="N540" s="69">
        <v>13.2</v>
      </c>
      <c r="O540" s="70"/>
      <c r="P540" s="69">
        <v>71.7</v>
      </c>
      <c r="Q540" s="70"/>
    </row>
    <row r="541" spans="1:19" ht="15.75" x14ac:dyDescent="0.25">
      <c r="A541" s="78" t="s">
        <v>150</v>
      </c>
      <c r="B541" s="75"/>
      <c r="C541" s="75"/>
      <c r="D541" s="75"/>
      <c r="E541" s="75"/>
      <c r="F541" s="76"/>
      <c r="G541" s="28" t="s">
        <v>151</v>
      </c>
      <c r="H541" s="69">
        <v>60</v>
      </c>
      <c r="I541" s="70"/>
      <c r="J541" s="69">
        <v>10.84</v>
      </c>
      <c r="K541" s="70"/>
      <c r="L541" s="69">
        <v>4.6399999999999997</v>
      </c>
      <c r="M541" s="70"/>
      <c r="N541" s="69">
        <v>2.58</v>
      </c>
      <c r="O541" s="70"/>
      <c r="P541" s="69">
        <v>95.79</v>
      </c>
      <c r="Q541" s="70"/>
    </row>
    <row r="542" spans="1:19" ht="15.75" x14ac:dyDescent="0.25">
      <c r="A542" s="74" t="s">
        <v>392</v>
      </c>
      <c r="B542" s="75"/>
      <c r="C542" s="75"/>
      <c r="D542" s="75"/>
      <c r="E542" s="75"/>
      <c r="F542" s="76"/>
      <c r="G542" s="63" t="s">
        <v>91</v>
      </c>
      <c r="H542" s="106">
        <v>50</v>
      </c>
      <c r="I542" s="107"/>
      <c r="J542" s="69">
        <v>1.36</v>
      </c>
      <c r="K542" s="70"/>
      <c r="L542" s="69">
        <v>2.35</v>
      </c>
      <c r="M542" s="70"/>
      <c r="N542" s="69">
        <v>14.28</v>
      </c>
      <c r="O542" s="70"/>
      <c r="P542" s="69">
        <v>78.7</v>
      </c>
      <c r="Q542" s="70"/>
    </row>
    <row r="543" spans="1:19" ht="15.75" x14ac:dyDescent="0.25">
      <c r="A543" s="74" t="s">
        <v>251</v>
      </c>
      <c r="B543" s="75"/>
      <c r="C543" s="75"/>
      <c r="D543" s="75"/>
      <c r="E543" s="75"/>
      <c r="F543" s="76"/>
      <c r="G543" s="28" t="s">
        <v>153</v>
      </c>
      <c r="H543" s="69">
        <v>40</v>
      </c>
      <c r="I543" s="70"/>
      <c r="J543" s="69">
        <v>0.67</v>
      </c>
      <c r="K543" s="70"/>
      <c r="L543" s="69">
        <v>1.86</v>
      </c>
      <c r="M543" s="70"/>
      <c r="N543" s="69">
        <v>4.5999999999999996</v>
      </c>
      <c r="O543" s="70"/>
      <c r="P543" s="69">
        <v>34.28</v>
      </c>
      <c r="Q543" s="70"/>
    </row>
    <row r="544" spans="1:19" ht="15.75" x14ac:dyDescent="0.25">
      <c r="A544" s="74" t="s">
        <v>373</v>
      </c>
      <c r="B544" s="75"/>
      <c r="C544" s="75"/>
      <c r="D544" s="75"/>
      <c r="E544" s="75"/>
      <c r="F544" s="76"/>
      <c r="G544" s="58" t="s">
        <v>372</v>
      </c>
      <c r="H544" s="69">
        <v>40</v>
      </c>
      <c r="I544" s="70"/>
      <c r="J544" s="69">
        <v>0.67</v>
      </c>
      <c r="K544" s="70"/>
      <c r="L544" s="69">
        <v>2.08</v>
      </c>
      <c r="M544" s="70"/>
      <c r="N544" s="69">
        <v>2.73</v>
      </c>
      <c r="O544" s="70"/>
      <c r="P544" s="69">
        <v>28.54</v>
      </c>
      <c r="Q544" s="77"/>
      <c r="R544" s="53"/>
      <c r="S544" s="50"/>
    </row>
    <row r="545" spans="1:19" ht="15.75" x14ac:dyDescent="0.25">
      <c r="A545" s="74" t="s">
        <v>59</v>
      </c>
      <c r="B545" s="75"/>
      <c r="C545" s="75"/>
      <c r="D545" s="75"/>
      <c r="E545" s="75"/>
      <c r="F545" s="76"/>
      <c r="G545" s="28" t="s">
        <v>60</v>
      </c>
      <c r="H545" s="69">
        <v>150</v>
      </c>
      <c r="I545" s="70"/>
      <c r="J545" s="69">
        <v>0.09</v>
      </c>
      <c r="K545" s="70"/>
      <c r="L545" s="69">
        <v>0.03</v>
      </c>
      <c r="M545" s="70"/>
      <c r="N545" s="69">
        <v>0.24</v>
      </c>
      <c r="O545" s="70"/>
      <c r="P545" s="69">
        <v>1.32</v>
      </c>
      <c r="Q545" s="70"/>
    </row>
    <row r="546" spans="1:19" ht="15.75" x14ac:dyDescent="0.25">
      <c r="A546" s="99" t="s">
        <v>14</v>
      </c>
      <c r="B546" s="100"/>
      <c r="C546" s="100"/>
      <c r="D546" s="100"/>
      <c r="E546" s="100"/>
      <c r="F546" s="100"/>
      <c r="G546" s="100"/>
      <c r="H546" s="100"/>
      <c r="I546" s="100"/>
      <c r="J546" s="90">
        <f t="shared" ref="J546" si="18">+J538+J540+J541+J542+J543+J545+J544</f>
        <v>20.260000000000002</v>
      </c>
      <c r="K546" s="91"/>
      <c r="L546" s="90">
        <f t="shared" ref="L546" si="19">+L538+L540+L541+L542+L543+L545+L544</f>
        <v>15.709999999999999</v>
      </c>
      <c r="M546" s="91"/>
      <c r="N546" s="90">
        <f t="shared" ref="N546" si="20">+N538+N540+N541+N542+N543+N545+N544</f>
        <v>38.86</v>
      </c>
      <c r="O546" s="91"/>
      <c r="P546" s="90">
        <f t="shared" ref="P546" si="21">+P538+P540+P541+P542+P543+P545+P544</f>
        <v>357.72</v>
      </c>
      <c r="Q546" s="91"/>
    </row>
    <row r="548" spans="1:19" ht="15.75" x14ac:dyDescent="0.25">
      <c r="G548" s="90" t="s">
        <v>321</v>
      </c>
      <c r="H548" s="129"/>
      <c r="I548" s="129"/>
      <c r="J548" s="91"/>
    </row>
    <row r="550" spans="1:19" ht="15.75" x14ac:dyDescent="0.25">
      <c r="A550" s="92" t="s">
        <v>1</v>
      </c>
      <c r="B550" s="93"/>
      <c r="C550" s="93"/>
      <c r="D550" s="93"/>
      <c r="E550" s="93"/>
      <c r="F550" s="93"/>
      <c r="G550" s="94" t="s">
        <v>2</v>
      </c>
      <c r="H550" s="94" t="s">
        <v>3</v>
      </c>
      <c r="I550" s="94"/>
      <c r="J550" s="94" t="s">
        <v>4</v>
      </c>
      <c r="K550" s="94"/>
      <c r="L550" s="94"/>
      <c r="M550" s="94"/>
      <c r="N550" s="94"/>
      <c r="O550" s="94"/>
      <c r="P550" s="95" t="s">
        <v>5</v>
      </c>
      <c r="Q550" s="96"/>
    </row>
    <row r="551" spans="1:19" ht="15.75" x14ac:dyDescent="0.25">
      <c r="A551" s="93"/>
      <c r="B551" s="93"/>
      <c r="C551" s="93"/>
      <c r="D551" s="93"/>
      <c r="E551" s="93"/>
      <c r="F551" s="93"/>
      <c r="G551" s="94"/>
      <c r="H551" s="94"/>
      <c r="I551" s="94"/>
      <c r="J551" s="90" t="s">
        <v>6</v>
      </c>
      <c r="K551" s="91"/>
      <c r="L551" s="90" t="s">
        <v>7</v>
      </c>
      <c r="M551" s="91"/>
      <c r="N551" s="90" t="s">
        <v>8</v>
      </c>
      <c r="O551" s="91"/>
      <c r="P551" s="97"/>
      <c r="Q551" s="98"/>
    </row>
    <row r="552" spans="1:19" ht="15.75" x14ac:dyDescent="0.25">
      <c r="A552" s="74" t="s">
        <v>269</v>
      </c>
      <c r="B552" s="75"/>
      <c r="C552" s="75"/>
      <c r="D552" s="75"/>
      <c r="E552" s="75"/>
      <c r="F552" s="76"/>
      <c r="G552" s="28" t="s">
        <v>270</v>
      </c>
      <c r="H552" s="69">
        <v>90</v>
      </c>
      <c r="I552" s="70"/>
      <c r="J552" s="69">
        <v>8.0299999999999994</v>
      </c>
      <c r="K552" s="70"/>
      <c r="L552" s="69">
        <v>10</v>
      </c>
      <c r="M552" s="70"/>
      <c r="N552" s="69">
        <v>38.39</v>
      </c>
      <c r="O552" s="70"/>
      <c r="P552" s="69">
        <v>278.48</v>
      </c>
      <c r="Q552" s="70"/>
    </row>
    <row r="553" spans="1:19" ht="15.75" x14ac:dyDescent="0.25">
      <c r="A553" s="74" t="s">
        <v>200</v>
      </c>
      <c r="B553" s="75"/>
      <c r="C553" s="75"/>
      <c r="D553" s="75"/>
      <c r="E553" s="75"/>
      <c r="F553" s="76"/>
      <c r="G553" s="43" t="s">
        <v>63</v>
      </c>
      <c r="H553" s="69">
        <v>15</v>
      </c>
      <c r="I553" s="70"/>
      <c r="J553" s="69">
        <v>0.6</v>
      </c>
      <c r="K553" s="70"/>
      <c r="L553" s="69">
        <v>0.3</v>
      </c>
      <c r="M553" s="70"/>
      <c r="N553" s="69">
        <v>0.6</v>
      </c>
      <c r="O553" s="70"/>
      <c r="P553" s="69">
        <v>9</v>
      </c>
      <c r="Q553" s="77"/>
      <c r="R553" s="53"/>
      <c r="S553" s="50"/>
    </row>
    <row r="554" spans="1:19" ht="15.75" x14ac:dyDescent="0.25">
      <c r="A554" s="74" t="s">
        <v>126</v>
      </c>
      <c r="B554" s="75"/>
      <c r="C554" s="75"/>
      <c r="D554" s="75"/>
      <c r="E554" s="75"/>
      <c r="F554" s="76"/>
      <c r="G554" s="60" t="s">
        <v>127</v>
      </c>
      <c r="H554" s="69">
        <v>25</v>
      </c>
      <c r="I554" s="70"/>
      <c r="J554" s="69">
        <v>0.25</v>
      </c>
      <c r="K554" s="70"/>
      <c r="L554" s="69">
        <v>0</v>
      </c>
      <c r="M554" s="70"/>
      <c r="N554" s="69">
        <v>5.94</v>
      </c>
      <c r="O554" s="70"/>
      <c r="P554" s="69">
        <v>19.170000000000002</v>
      </c>
      <c r="Q554" s="77"/>
      <c r="R554" s="53"/>
      <c r="S554" s="50"/>
    </row>
    <row r="555" spans="1:19" ht="15.75" x14ac:dyDescent="0.25">
      <c r="A555" s="74" t="s">
        <v>311</v>
      </c>
      <c r="B555" s="75"/>
      <c r="C555" s="75"/>
      <c r="D555" s="75"/>
      <c r="E555" s="75"/>
      <c r="F555" s="76"/>
      <c r="G555" s="28" t="s">
        <v>13</v>
      </c>
      <c r="H555" s="69">
        <v>120</v>
      </c>
      <c r="I555" s="70"/>
      <c r="J555" s="69">
        <v>0.86</v>
      </c>
      <c r="K555" s="70"/>
      <c r="L555" s="69">
        <v>0.33</v>
      </c>
      <c r="M555" s="70"/>
      <c r="N555" s="69">
        <v>16.440000000000001</v>
      </c>
      <c r="O555" s="70"/>
      <c r="P555" s="69">
        <v>66</v>
      </c>
      <c r="Q555" s="70"/>
    </row>
    <row r="556" spans="1:19" ht="15.75" x14ac:dyDescent="0.25">
      <c r="A556" s="74" t="s">
        <v>37</v>
      </c>
      <c r="B556" s="75"/>
      <c r="C556" s="75"/>
      <c r="D556" s="75"/>
      <c r="E556" s="75"/>
      <c r="F556" s="76"/>
      <c r="G556" s="28" t="s">
        <v>12</v>
      </c>
      <c r="H556" s="69">
        <v>150</v>
      </c>
      <c r="I556" s="70"/>
      <c r="J556" s="69">
        <v>0</v>
      </c>
      <c r="K556" s="70"/>
      <c r="L556" s="69">
        <v>0</v>
      </c>
      <c r="M556" s="70"/>
      <c r="N556" s="69">
        <v>4</v>
      </c>
      <c r="O556" s="70"/>
      <c r="P556" s="69">
        <v>15.8</v>
      </c>
      <c r="Q556" s="70"/>
    </row>
    <row r="557" spans="1:19" ht="15.75" x14ac:dyDescent="0.25">
      <c r="A557" s="99" t="s">
        <v>14</v>
      </c>
      <c r="B557" s="100"/>
      <c r="C557" s="100"/>
      <c r="D557" s="100"/>
      <c r="E557" s="100"/>
      <c r="F557" s="100"/>
      <c r="G557" s="100"/>
      <c r="H557" s="100"/>
      <c r="I557" s="100"/>
      <c r="J557" s="90">
        <f>+J552+J553+J555+J554</f>
        <v>9.7399999999999984</v>
      </c>
      <c r="K557" s="91"/>
      <c r="L557" s="90">
        <f>+L552+L553+L555+L554</f>
        <v>10.63</v>
      </c>
      <c r="M557" s="91"/>
      <c r="N557" s="90">
        <f>+N552+N553+N555+N556+N554</f>
        <v>65.37</v>
      </c>
      <c r="O557" s="91"/>
      <c r="P557" s="90">
        <f>+P552+P553+P555+P556+P554</f>
        <v>388.45000000000005</v>
      </c>
      <c r="Q557" s="91"/>
    </row>
    <row r="558" spans="1:19" ht="15.75" x14ac:dyDescent="0.25">
      <c r="A558" s="99" t="s">
        <v>49</v>
      </c>
      <c r="B558" s="100"/>
      <c r="C558" s="100"/>
      <c r="D558" s="100"/>
      <c r="E558" s="100"/>
      <c r="F558" s="100"/>
      <c r="G558" s="100"/>
      <c r="H558" s="100"/>
      <c r="I558" s="100"/>
      <c r="J558" s="87">
        <f>+J532+J546+J557</f>
        <v>36.700000000000003</v>
      </c>
      <c r="K558" s="88"/>
      <c r="L558" s="87">
        <f>+L532+L546+L557</f>
        <v>33.19</v>
      </c>
      <c r="M558" s="88"/>
      <c r="N558" s="87">
        <f>+N532+N546+N557</f>
        <v>146.31</v>
      </c>
      <c r="O558" s="88"/>
      <c r="P558" s="87">
        <f>+P532+P546+P557</f>
        <v>999.06000000000006</v>
      </c>
      <c r="Q558" s="88"/>
    </row>
    <row r="560" spans="1:19" x14ac:dyDescent="0.25">
      <c r="R560">
        <v>10</v>
      </c>
    </row>
    <row r="561" spans="1:19" ht="15.75" x14ac:dyDescent="0.25">
      <c r="A561" s="103" t="s">
        <v>27</v>
      </c>
      <c r="B561" s="103"/>
      <c r="C561" s="103"/>
      <c r="D561" s="103"/>
      <c r="E561" s="103"/>
      <c r="F561" s="103"/>
      <c r="G561" s="103"/>
      <c r="H561" s="103"/>
    </row>
    <row r="562" spans="1:19" ht="15.75" x14ac:dyDescent="0.25">
      <c r="A562" s="62"/>
      <c r="B562" s="62"/>
      <c r="C562" s="62"/>
      <c r="D562" s="62"/>
      <c r="E562" s="62"/>
      <c r="F562" s="62"/>
      <c r="G562" s="62"/>
      <c r="H562" s="62"/>
    </row>
    <row r="563" spans="1:19" ht="15.75" x14ac:dyDescent="0.25">
      <c r="A563" s="62"/>
      <c r="B563" s="62"/>
      <c r="C563" s="62"/>
      <c r="D563" s="62"/>
      <c r="E563" s="62"/>
      <c r="F563" s="62"/>
      <c r="G563" s="62"/>
      <c r="H563" s="62"/>
    </row>
    <row r="564" spans="1:19" ht="15.75" x14ac:dyDescent="0.25">
      <c r="A564" s="62"/>
      <c r="B564" s="62"/>
      <c r="C564" s="62"/>
      <c r="D564" s="62"/>
      <c r="E564" s="62"/>
      <c r="F564" s="62"/>
      <c r="G564" s="62"/>
      <c r="H564" s="62"/>
    </row>
    <row r="565" spans="1:19" ht="15.75" x14ac:dyDescent="0.25">
      <c r="A565" s="27"/>
      <c r="B565" s="27"/>
      <c r="C565" s="27"/>
      <c r="D565" s="27"/>
      <c r="E565" s="27"/>
      <c r="F565" s="27"/>
      <c r="G565" s="27"/>
      <c r="H565" s="27"/>
    </row>
    <row r="566" spans="1:19" ht="15.75" x14ac:dyDescent="0.25">
      <c r="A566" s="27"/>
      <c r="B566" s="27"/>
      <c r="C566" s="27"/>
      <c r="D566" s="27"/>
      <c r="E566" s="27"/>
      <c r="F566" s="27"/>
      <c r="G566" s="27"/>
      <c r="H566" s="27"/>
    </row>
    <row r="567" spans="1:19" ht="15.75" x14ac:dyDescent="0.25">
      <c r="A567" s="27"/>
      <c r="B567" s="27"/>
      <c r="C567" s="27"/>
      <c r="D567" s="27"/>
      <c r="E567" s="27"/>
      <c r="F567" s="27"/>
      <c r="G567" s="27"/>
      <c r="H567" s="27"/>
    </row>
    <row r="568" spans="1:19" ht="15.75" x14ac:dyDescent="0.25">
      <c r="A568" s="27"/>
      <c r="B568" s="27"/>
      <c r="C568" s="27"/>
      <c r="D568" s="27"/>
      <c r="E568" s="27"/>
      <c r="F568" s="27"/>
      <c r="G568" s="27"/>
      <c r="H568" s="27"/>
    </row>
    <row r="569" spans="1:19" ht="15.75" x14ac:dyDescent="0.25">
      <c r="A569" s="27"/>
      <c r="B569" s="27"/>
      <c r="C569" s="27"/>
      <c r="D569" s="27"/>
      <c r="E569" s="27"/>
      <c r="F569" s="27"/>
      <c r="G569" s="27"/>
      <c r="H569" s="27"/>
    </row>
    <row r="570" spans="1:19" ht="15.75" x14ac:dyDescent="0.25">
      <c r="A570" s="27"/>
      <c r="B570" s="27"/>
      <c r="C570" s="27"/>
      <c r="D570" s="27"/>
      <c r="E570" s="27"/>
      <c r="F570" s="27"/>
      <c r="G570" s="27"/>
      <c r="H570" s="27"/>
    </row>
    <row r="571" spans="1:19" ht="15.75" x14ac:dyDescent="0.25">
      <c r="A571" s="49"/>
      <c r="B571" s="49"/>
      <c r="C571" s="49"/>
      <c r="D571" s="49"/>
      <c r="E571" s="49"/>
      <c r="F571" s="49"/>
      <c r="G571" s="49"/>
      <c r="H571" s="49"/>
    </row>
    <row r="572" spans="1:19" ht="15.75" x14ac:dyDescent="0.25">
      <c r="A572" s="49"/>
      <c r="B572" s="49"/>
      <c r="C572" s="49"/>
      <c r="D572" s="49"/>
      <c r="E572" s="49"/>
      <c r="F572" s="49"/>
      <c r="G572" s="49"/>
      <c r="H572" s="49"/>
    </row>
    <row r="573" spans="1:19" ht="15.75" x14ac:dyDescent="0.25">
      <c r="A573" s="49"/>
      <c r="B573" s="49"/>
      <c r="C573" s="49"/>
      <c r="D573" s="49"/>
      <c r="E573" s="49"/>
      <c r="F573" s="49"/>
      <c r="G573" s="49"/>
      <c r="H573" s="49"/>
    </row>
    <row r="574" spans="1:19" ht="15.75" x14ac:dyDescent="0.25">
      <c r="A574" s="34"/>
      <c r="B574" s="34"/>
      <c r="C574" s="34"/>
      <c r="D574" s="34"/>
      <c r="E574" s="34"/>
      <c r="F574" s="34"/>
      <c r="G574" s="34"/>
      <c r="H574" s="34"/>
    </row>
    <row r="575" spans="1:19" ht="15" customHeight="1" x14ac:dyDescent="0.25">
      <c r="A575" s="130" t="s">
        <v>308</v>
      </c>
      <c r="B575" s="131"/>
      <c r="C575" s="131"/>
      <c r="D575" s="131"/>
      <c r="E575" s="131"/>
      <c r="I575" s="15"/>
      <c r="J575" s="15"/>
      <c r="P575" s="71" t="s">
        <v>438</v>
      </c>
      <c r="Q575" s="71"/>
      <c r="R575" s="71"/>
      <c r="S575" s="71"/>
    </row>
    <row r="576" spans="1:19" ht="15" customHeight="1" x14ac:dyDescent="0.25">
      <c r="A576" s="131"/>
      <c r="B576" s="131"/>
      <c r="C576" s="131"/>
      <c r="D576" s="131"/>
      <c r="E576" s="131"/>
      <c r="I576" s="15"/>
      <c r="J576" s="15"/>
      <c r="P576" s="71"/>
      <c r="Q576" s="71"/>
      <c r="R576" s="71"/>
      <c r="S576" s="71"/>
    </row>
    <row r="577" spans="1:19" ht="15" customHeight="1" x14ac:dyDescent="0.25">
      <c r="A577" s="131"/>
      <c r="B577" s="131"/>
      <c r="C577" s="131"/>
      <c r="D577" s="131"/>
      <c r="E577" s="131"/>
      <c r="I577" s="15"/>
      <c r="J577" s="15"/>
      <c r="P577" s="71"/>
      <c r="Q577" s="71"/>
      <c r="R577" s="71"/>
      <c r="S577" s="71"/>
    </row>
    <row r="578" spans="1:19" ht="15" customHeight="1" x14ac:dyDescent="0.25">
      <c r="I578" s="15"/>
      <c r="J578" s="15"/>
      <c r="P578" s="71"/>
      <c r="Q578" s="71"/>
      <c r="R578" s="71"/>
      <c r="S578" s="71"/>
    </row>
    <row r="579" spans="1:19" ht="15" customHeight="1" x14ac:dyDescent="0.25">
      <c r="I579" s="15"/>
      <c r="J579" s="15"/>
      <c r="P579" s="71"/>
      <c r="Q579" s="71"/>
      <c r="R579" s="71"/>
      <c r="S579" s="71"/>
    </row>
    <row r="580" spans="1:19" ht="15.75" x14ac:dyDescent="0.25">
      <c r="A580" s="132" t="s">
        <v>178</v>
      </c>
      <c r="B580" s="132"/>
      <c r="C580" s="132"/>
      <c r="D580" s="132"/>
      <c r="P580" s="71"/>
      <c r="Q580" s="71"/>
      <c r="R580" s="71"/>
      <c r="S580" s="71"/>
    </row>
    <row r="581" spans="1:19" ht="15" customHeight="1" x14ac:dyDescent="0.25">
      <c r="P581" s="21"/>
      <c r="Q581" s="21"/>
      <c r="R581" s="21"/>
      <c r="S581" s="21"/>
    </row>
    <row r="582" spans="1:19" ht="15" customHeight="1" x14ac:dyDescent="0.25">
      <c r="G582" s="133" t="s">
        <v>319</v>
      </c>
      <c r="H582" s="133"/>
      <c r="I582" s="133"/>
      <c r="J582" s="133"/>
      <c r="P582" s="21"/>
      <c r="Q582" s="21"/>
      <c r="R582" s="21"/>
      <c r="S582" s="21"/>
    </row>
    <row r="583" spans="1:19" ht="15" customHeight="1" x14ac:dyDescent="0.25">
      <c r="P583" s="21"/>
      <c r="Q583" s="21"/>
      <c r="R583" s="21"/>
      <c r="S583" s="21"/>
    </row>
    <row r="584" spans="1:19" ht="15.75" x14ac:dyDescent="0.25">
      <c r="A584" s="134" t="s">
        <v>1</v>
      </c>
      <c r="B584" s="135"/>
      <c r="C584" s="135"/>
      <c r="D584" s="135"/>
      <c r="E584" s="135"/>
      <c r="F584" s="135"/>
      <c r="G584" s="136" t="s">
        <v>2</v>
      </c>
      <c r="H584" s="136" t="s">
        <v>3</v>
      </c>
      <c r="I584" s="136"/>
      <c r="J584" s="136" t="s">
        <v>4</v>
      </c>
      <c r="K584" s="136"/>
      <c r="L584" s="136"/>
      <c r="M584" s="136"/>
      <c r="N584" s="136"/>
      <c r="O584" s="136"/>
      <c r="P584" s="137" t="s">
        <v>5</v>
      </c>
      <c r="Q584" s="138"/>
    </row>
    <row r="585" spans="1:19" ht="15.75" x14ac:dyDescent="0.25">
      <c r="A585" s="135"/>
      <c r="B585" s="135"/>
      <c r="C585" s="135"/>
      <c r="D585" s="135"/>
      <c r="E585" s="135"/>
      <c r="F585" s="135"/>
      <c r="G585" s="136"/>
      <c r="H585" s="136"/>
      <c r="I585" s="136"/>
      <c r="J585" s="141" t="s">
        <v>6</v>
      </c>
      <c r="K585" s="142"/>
      <c r="L585" s="141" t="s">
        <v>7</v>
      </c>
      <c r="M585" s="142"/>
      <c r="N585" s="141" t="s">
        <v>8</v>
      </c>
      <c r="O585" s="142"/>
      <c r="P585" s="139"/>
      <c r="Q585" s="140"/>
    </row>
    <row r="586" spans="1:19" ht="15.75" x14ac:dyDescent="0.25">
      <c r="A586" s="143" t="s">
        <v>291</v>
      </c>
      <c r="B586" s="144"/>
      <c r="C586" s="144"/>
      <c r="D586" s="144"/>
      <c r="E586" s="144"/>
      <c r="F586" s="145"/>
      <c r="G586" s="2" t="s">
        <v>292</v>
      </c>
      <c r="H586" s="72" t="s">
        <v>293</v>
      </c>
      <c r="I586" s="73"/>
      <c r="J586" s="146">
        <v>9.6199999999999992</v>
      </c>
      <c r="K586" s="147"/>
      <c r="L586" s="72" t="s">
        <v>294</v>
      </c>
      <c r="M586" s="73"/>
      <c r="N586" s="72" t="s">
        <v>295</v>
      </c>
      <c r="O586" s="73"/>
      <c r="P586" s="72" t="s">
        <v>296</v>
      </c>
      <c r="Q586" s="73"/>
    </row>
    <row r="587" spans="1:19" ht="15.75" x14ac:dyDescent="0.25">
      <c r="A587" s="143" t="s">
        <v>37</v>
      </c>
      <c r="B587" s="144"/>
      <c r="C587" s="144"/>
      <c r="D587" s="144"/>
      <c r="E587" s="144"/>
      <c r="F587" s="145"/>
      <c r="G587" s="33" t="s">
        <v>12</v>
      </c>
      <c r="H587" s="72" t="s">
        <v>52</v>
      </c>
      <c r="I587" s="73"/>
      <c r="J587" s="72" t="s">
        <v>54</v>
      </c>
      <c r="K587" s="73"/>
      <c r="L587" s="72" t="s">
        <v>54</v>
      </c>
      <c r="M587" s="73"/>
      <c r="N587" s="72" t="s">
        <v>54</v>
      </c>
      <c r="O587" s="73"/>
      <c r="P587" s="72" t="s">
        <v>54</v>
      </c>
      <c r="Q587" s="73"/>
    </row>
    <row r="588" spans="1:19" ht="15.75" x14ac:dyDescent="0.25">
      <c r="A588" s="153" t="s">
        <v>14</v>
      </c>
      <c r="B588" s="154"/>
      <c r="C588" s="154"/>
      <c r="D588" s="154"/>
      <c r="E588" s="154"/>
      <c r="F588" s="154"/>
      <c r="G588" s="154"/>
      <c r="H588" s="154"/>
      <c r="I588" s="154"/>
      <c r="J588" s="87">
        <f>+J586+J587</f>
        <v>9.6199999999999992</v>
      </c>
      <c r="K588" s="88"/>
      <c r="L588" s="87">
        <f>+L586+L587</f>
        <v>8.75</v>
      </c>
      <c r="M588" s="88"/>
      <c r="N588" s="87">
        <f>+N586+N587</f>
        <v>38.4</v>
      </c>
      <c r="O588" s="88"/>
      <c r="P588" s="87">
        <f>+P586+P587</f>
        <v>278.3</v>
      </c>
      <c r="Q588" s="88"/>
    </row>
    <row r="590" spans="1:19" ht="15.75" x14ac:dyDescent="0.25">
      <c r="G590" s="133" t="s">
        <v>320</v>
      </c>
      <c r="H590" s="133"/>
      <c r="I590" s="133"/>
      <c r="J590" s="133"/>
    </row>
    <row r="592" spans="1:19" ht="15.75" x14ac:dyDescent="0.25">
      <c r="A592" s="92" t="s">
        <v>1</v>
      </c>
      <c r="B592" s="93"/>
      <c r="C592" s="93"/>
      <c r="D592" s="93"/>
      <c r="E592" s="93"/>
      <c r="F592" s="93"/>
      <c r="G592" s="94" t="s">
        <v>2</v>
      </c>
      <c r="H592" s="94" t="s">
        <v>3</v>
      </c>
      <c r="I592" s="94"/>
      <c r="J592" s="94" t="s">
        <v>4</v>
      </c>
      <c r="K592" s="94"/>
      <c r="L592" s="94"/>
      <c r="M592" s="94"/>
      <c r="N592" s="94"/>
      <c r="O592" s="94"/>
      <c r="P592" s="95" t="s">
        <v>5</v>
      </c>
      <c r="Q592" s="96"/>
    </row>
    <row r="593" spans="1:20" ht="15.75" x14ac:dyDescent="0.25">
      <c r="A593" s="93"/>
      <c r="B593" s="93"/>
      <c r="C593" s="93"/>
      <c r="D593" s="93"/>
      <c r="E593" s="93"/>
      <c r="F593" s="93"/>
      <c r="G593" s="94"/>
      <c r="H593" s="94"/>
      <c r="I593" s="94"/>
      <c r="J593" s="90" t="s">
        <v>6</v>
      </c>
      <c r="K593" s="91"/>
      <c r="L593" s="90" t="s">
        <v>7</v>
      </c>
      <c r="M593" s="91"/>
      <c r="N593" s="90" t="s">
        <v>8</v>
      </c>
      <c r="O593" s="91"/>
      <c r="P593" s="97"/>
      <c r="Q593" s="98"/>
    </row>
    <row r="594" spans="1:20" x14ac:dyDescent="0.25">
      <c r="A594" s="81" t="s">
        <v>323</v>
      </c>
      <c r="B594" s="82"/>
      <c r="C594" s="82"/>
      <c r="D594" s="82"/>
      <c r="E594" s="82"/>
      <c r="F594" s="83"/>
      <c r="G594" s="104" t="s">
        <v>179</v>
      </c>
      <c r="H594" s="106">
        <v>100</v>
      </c>
      <c r="I594" s="107"/>
      <c r="J594" s="106">
        <v>1.72</v>
      </c>
      <c r="K594" s="107"/>
      <c r="L594" s="106">
        <v>2.15</v>
      </c>
      <c r="M594" s="107"/>
      <c r="N594" s="106">
        <v>12.92</v>
      </c>
      <c r="O594" s="107"/>
      <c r="P594" s="106">
        <v>74.790000000000006</v>
      </c>
      <c r="Q594" s="107"/>
    </row>
    <row r="595" spans="1:20" x14ac:dyDescent="0.25">
      <c r="A595" s="84"/>
      <c r="B595" s="85"/>
      <c r="C595" s="85"/>
      <c r="D595" s="85"/>
      <c r="E595" s="85"/>
      <c r="F595" s="86"/>
      <c r="G595" s="105"/>
      <c r="H595" s="108"/>
      <c r="I595" s="109"/>
      <c r="J595" s="108"/>
      <c r="K595" s="109"/>
      <c r="L595" s="108"/>
      <c r="M595" s="109"/>
      <c r="N595" s="108"/>
      <c r="O595" s="109"/>
      <c r="P595" s="108"/>
      <c r="Q595" s="109"/>
    </row>
    <row r="596" spans="1:20" ht="15.75" x14ac:dyDescent="0.25">
      <c r="A596" s="74" t="s">
        <v>40</v>
      </c>
      <c r="B596" s="75"/>
      <c r="C596" s="75"/>
      <c r="D596" s="75"/>
      <c r="E596" s="75"/>
      <c r="F596" s="76"/>
      <c r="G596" s="35" t="s">
        <v>17</v>
      </c>
      <c r="H596" s="69">
        <v>30</v>
      </c>
      <c r="I596" s="70"/>
      <c r="J596" s="69">
        <v>1.98</v>
      </c>
      <c r="K596" s="70"/>
      <c r="L596" s="69">
        <v>0.39</v>
      </c>
      <c r="M596" s="70"/>
      <c r="N596" s="69">
        <v>14.46</v>
      </c>
      <c r="O596" s="70"/>
      <c r="P596" s="69">
        <v>66.900000000000006</v>
      </c>
      <c r="Q596" s="70"/>
    </row>
    <row r="597" spans="1:20" x14ac:dyDescent="0.25">
      <c r="A597" s="81" t="s">
        <v>324</v>
      </c>
      <c r="B597" s="82"/>
      <c r="C597" s="82"/>
      <c r="D597" s="82"/>
      <c r="E597" s="82"/>
      <c r="F597" s="83"/>
      <c r="G597" s="104" t="s">
        <v>180</v>
      </c>
      <c r="H597" s="106" t="s">
        <v>181</v>
      </c>
      <c r="I597" s="107"/>
      <c r="J597" s="106">
        <v>19.75</v>
      </c>
      <c r="K597" s="107"/>
      <c r="L597" s="106">
        <v>11.35</v>
      </c>
      <c r="M597" s="107"/>
      <c r="N597" s="106">
        <v>12.2</v>
      </c>
      <c r="O597" s="107"/>
      <c r="P597" s="106">
        <v>223.45</v>
      </c>
      <c r="Q597" s="107"/>
    </row>
    <row r="598" spans="1:20" x14ac:dyDescent="0.25">
      <c r="A598" s="84"/>
      <c r="B598" s="85"/>
      <c r="C598" s="85"/>
      <c r="D598" s="85"/>
      <c r="E598" s="85"/>
      <c r="F598" s="86"/>
      <c r="G598" s="105"/>
      <c r="H598" s="108"/>
      <c r="I598" s="109"/>
      <c r="J598" s="108"/>
      <c r="K598" s="109"/>
      <c r="L598" s="108"/>
      <c r="M598" s="109"/>
      <c r="N598" s="108"/>
      <c r="O598" s="109"/>
      <c r="P598" s="108"/>
      <c r="Q598" s="109"/>
    </row>
    <row r="599" spans="1:20" ht="15.75" x14ac:dyDescent="0.25">
      <c r="A599" s="74" t="s">
        <v>350</v>
      </c>
      <c r="B599" s="75"/>
      <c r="C599" s="75"/>
      <c r="D599" s="75"/>
      <c r="E599" s="75"/>
      <c r="F599" s="76"/>
      <c r="G599" s="44" t="s">
        <v>352</v>
      </c>
      <c r="H599" s="69">
        <v>40</v>
      </c>
      <c r="I599" s="70"/>
      <c r="J599" s="69">
        <v>0.36</v>
      </c>
      <c r="K599" s="70"/>
      <c r="L599" s="69">
        <v>1.07</v>
      </c>
      <c r="M599" s="70"/>
      <c r="N599" s="69">
        <v>1.28</v>
      </c>
      <c r="O599" s="70"/>
      <c r="P599" s="69">
        <v>14.55</v>
      </c>
      <c r="Q599" s="77"/>
      <c r="R599" s="53"/>
      <c r="S599" s="50"/>
      <c r="T599" s="50"/>
    </row>
    <row r="600" spans="1:20" ht="15.75" x14ac:dyDescent="0.25">
      <c r="A600" s="74" t="s">
        <v>378</v>
      </c>
      <c r="B600" s="75"/>
      <c r="C600" s="75"/>
      <c r="D600" s="75"/>
      <c r="E600" s="75"/>
      <c r="F600" s="76"/>
      <c r="G600" s="59" t="s">
        <v>153</v>
      </c>
      <c r="H600" s="69">
        <v>40</v>
      </c>
      <c r="I600" s="70"/>
      <c r="J600" s="69">
        <v>0.67</v>
      </c>
      <c r="K600" s="70"/>
      <c r="L600" s="69">
        <v>1.86</v>
      </c>
      <c r="M600" s="70"/>
      <c r="N600" s="69">
        <v>4.5999999999999996</v>
      </c>
      <c r="O600" s="70"/>
      <c r="P600" s="69">
        <v>34.28</v>
      </c>
      <c r="Q600" s="77"/>
      <c r="R600" s="53"/>
      <c r="S600" s="50"/>
      <c r="T600" s="50"/>
    </row>
    <row r="601" spans="1:20" ht="15.75" x14ac:dyDescent="0.25">
      <c r="A601" s="74" t="s">
        <v>46</v>
      </c>
      <c r="B601" s="75"/>
      <c r="C601" s="75"/>
      <c r="D601" s="75"/>
      <c r="E601" s="75"/>
      <c r="F601" s="76"/>
      <c r="G601" s="35" t="s">
        <v>47</v>
      </c>
      <c r="H601" s="69">
        <v>150</v>
      </c>
      <c r="I601" s="70"/>
      <c r="J601" s="69">
        <v>0.04</v>
      </c>
      <c r="K601" s="70"/>
      <c r="L601" s="69">
        <v>0.01</v>
      </c>
      <c r="M601" s="70"/>
      <c r="N601" s="69">
        <v>0.55000000000000004</v>
      </c>
      <c r="O601" s="70"/>
      <c r="P601" s="69">
        <v>2.15</v>
      </c>
      <c r="Q601" s="70"/>
    </row>
    <row r="602" spans="1:20" ht="15.75" x14ac:dyDescent="0.25">
      <c r="A602" s="99" t="s">
        <v>14</v>
      </c>
      <c r="B602" s="100"/>
      <c r="C602" s="100"/>
      <c r="D602" s="100"/>
      <c r="E602" s="100"/>
      <c r="F602" s="100"/>
      <c r="G602" s="100"/>
      <c r="H602" s="100"/>
      <c r="I602" s="100"/>
      <c r="J602" s="90">
        <f>+J594+J596+J597+J598+J599+J601+J600</f>
        <v>24.52</v>
      </c>
      <c r="K602" s="91"/>
      <c r="L602" s="90">
        <f>+L594+L596+L597+L598+L599+L601+L600</f>
        <v>16.830000000000002</v>
      </c>
      <c r="M602" s="91"/>
      <c r="N602" s="90">
        <f>+N594+N596+N597+N598+N599+N601+N600</f>
        <v>46.01</v>
      </c>
      <c r="O602" s="91"/>
      <c r="P602" s="90">
        <f>+P594+P596+P597+P598+P599+P601+P600</f>
        <v>416.12</v>
      </c>
      <c r="Q602" s="91"/>
    </row>
    <row r="604" spans="1:20" ht="15.75" x14ac:dyDescent="0.25">
      <c r="G604" s="90" t="s">
        <v>321</v>
      </c>
      <c r="H604" s="129"/>
      <c r="I604" s="129"/>
      <c r="J604" s="91"/>
    </row>
    <row r="606" spans="1:20" ht="15.75" x14ac:dyDescent="0.25">
      <c r="A606" s="92" t="s">
        <v>1</v>
      </c>
      <c r="B606" s="93"/>
      <c r="C606" s="93"/>
      <c r="D606" s="93"/>
      <c r="E606" s="93"/>
      <c r="F606" s="93"/>
      <c r="G606" s="94" t="s">
        <v>2</v>
      </c>
      <c r="H606" s="94" t="s">
        <v>3</v>
      </c>
      <c r="I606" s="94"/>
      <c r="J606" s="94" t="s">
        <v>4</v>
      </c>
      <c r="K606" s="94"/>
      <c r="L606" s="94"/>
      <c r="M606" s="94"/>
      <c r="N606" s="94"/>
      <c r="O606" s="94"/>
      <c r="P606" s="95" t="s">
        <v>5</v>
      </c>
      <c r="Q606" s="96"/>
    </row>
    <row r="607" spans="1:20" ht="15.75" x14ac:dyDescent="0.25">
      <c r="A607" s="93"/>
      <c r="B607" s="93"/>
      <c r="C607" s="93"/>
      <c r="D607" s="93"/>
      <c r="E607" s="93"/>
      <c r="F607" s="93"/>
      <c r="G607" s="94"/>
      <c r="H607" s="94"/>
      <c r="I607" s="94"/>
      <c r="J607" s="90" t="s">
        <v>6</v>
      </c>
      <c r="K607" s="91"/>
      <c r="L607" s="90" t="s">
        <v>7</v>
      </c>
      <c r="M607" s="91"/>
      <c r="N607" s="90" t="s">
        <v>8</v>
      </c>
      <c r="O607" s="91"/>
      <c r="P607" s="97"/>
      <c r="Q607" s="98"/>
    </row>
    <row r="608" spans="1:20" ht="15.75" x14ac:dyDescent="0.25">
      <c r="A608" s="74" t="s">
        <v>182</v>
      </c>
      <c r="B608" s="75"/>
      <c r="C608" s="75"/>
      <c r="D608" s="75"/>
      <c r="E608" s="75"/>
      <c r="F608" s="76"/>
      <c r="G608" s="35" t="s">
        <v>183</v>
      </c>
      <c r="H608" s="69">
        <v>100</v>
      </c>
      <c r="I608" s="70"/>
      <c r="J608" s="69">
        <v>12.83</v>
      </c>
      <c r="K608" s="70"/>
      <c r="L608" s="69">
        <v>13.1</v>
      </c>
      <c r="M608" s="70"/>
      <c r="N608" s="69">
        <v>15.26</v>
      </c>
      <c r="O608" s="70"/>
      <c r="P608" s="69">
        <v>228.78</v>
      </c>
      <c r="Q608" s="70"/>
    </row>
    <row r="609" spans="1:20" ht="15.75" x14ac:dyDescent="0.25">
      <c r="A609" s="74" t="s">
        <v>200</v>
      </c>
      <c r="B609" s="75"/>
      <c r="C609" s="75"/>
      <c r="D609" s="75"/>
      <c r="E609" s="75"/>
      <c r="F609" s="76"/>
      <c r="G609" s="43" t="s">
        <v>63</v>
      </c>
      <c r="H609" s="72" t="s">
        <v>68</v>
      </c>
      <c r="I609" s="73"/>
      <c r="J609" s="72" t="s">
        <v>354</v>
      </c>
      <c r="K609" s="73"/>
      <c r="L609" s="72" t="s">
        <v>202</v>
      </c>
      <c r="M609" s="73"/>
      <c r="N609" s="72" t="s">
        <v>354</v>
      </c>
      <c r="O609" s="73"/>
      <c r="P609" s="72" t="s">
        <v>355</v>
      </c>
      <c r="Q609" s="89"/>
      <c r="R609" s="53"/>
      <c r="S609" s="50"/>
      <c r="T609" s="50"/>
    </row>
    <row r="610" spans="1:20" ht="15.75" x14ac:dyDescent="0.25">
      <c r="A610" s="74" t="s">
        <v>126</v>
      </c>
      <c r="B610" s="75"/>
      <c r="C610" s="75"/>
      <c r="D610" s="75"/>
      <c r="E610" s="75"/>
      <c r="F610" s="76"/>
      <c r="G610" s="43" t="s">
        <v>127</v>
      </c>
      <c r="H610" s="72" t="s">
        <v>131</v>
      </c>
      <c r="I610" s="73"/>
      <c r="J610" s="72" t="s">
        <v>356</v>
      </c>
      <c r="K610" s="73"/>
      <c r="L610" s="72" t="s">
        <v>54</v>
      </c>
      <c r="M610" s="73"/>
      <c r="N610" s="72" t="s">
        <v>357</v>
      </c>
      <c r="O610" s="73"/>
      <c r="P610" s="72" t="s">
        <v>358</v>
      </c>
      <c r="Q610" s="89"/>
      <c r="R610" s="53"/>
      <c r="S610" s="50"/>
      <c r="T610" s="50"/>
    </row>
    <row r="611" spans="1:20" ht="15.75" x14ac:dyDescent="0.25">
      <c r="A611" s="74" t="s">
        <v>185</v>
      </c>
      <c r="B611" s="75"/>
      <c r="C611" s="75"/>
      <c r="D611" s="75"/>
      <c r="E611" s="75"/>
      <c r="F611" s="76"/>
      <c r="G611" s="35" t="s">
        <v>50</v>
      </c>
      <c r="H611" s="72" t="s">
        <v>52</v>
      </c>
      <c r="I611" s="73"/>
      <c r="J611" s="72" t="s">
        <v>54</v>
      </c>
      <c r="K611" s="73"/>
      <c r="L611" s="72" t="s">
        <v>54</v>
      </c>
      <c r="M611" s="73"/>
      <c r="N611" s="72" t="s">
        <v>54</v>
      </c>
      <c r="O611" s="73"/>
      <c r="P611" s="72" t="s">
        <v>54</v>
      </c>
      <c r="Q611" s="73"/>
    </row>
    <row r="612" spans="1:20" ht="15.75" x14ac:dyDescent="0.25">
      <c r="A612" s="74" t="s">
        <v>311</v>
      </c>
      <c r="B612" s="75"/>
      <c r="C612" s="75"/>
      <c r="D612" s="75"/>
      <c r="E612" s="75"/>
      <c r="F612" s="76"/>
      <c r="G612" s="35" t="s">
        <v>13</v>
      </c>
      <c r="H612" s="72" t="s">
        <v>53</v>
      </c>
      <c r="I612" s="73"/>
      <c r="J612" s="72" t="s">
        <v>174</v>
      </c>
      <c r="K612" s="73"/>
      <c r="L612" s="72" t="s">
        <v>175</v>
      </c>
      <c r="M612" s="73"/>
      <c r="N612" s="72" t="s">
        <v>176</v>
      </c>
      <c r="O612" s="73"/>
      <c r="P612" s="72" t="s">
        <v>177</v>
      </c>
      <c r="Q612" s="89"/>
      <c r="R612" s="53"/>
      <c r="S612" s="50"/>
      <c r="T612" s="50"/>
    </row>
    <row r="613" spans="1:20" ht="15.75" x14ac:dyDescent="0.25">
      <c r="A613" s="99" t="s">
        <v>14</v>
      </c>
      <c r="B613" s="100"/>
      <c r="C613" s="100"/>
      <c r="D613" s="100"/>
      <c r="E613" s="100"/>
      <c r="F613" s="100"/>
      <c r="G613" s="100"/>
      <c r="H613" s="100"/>
      <c r="I613" s="100"/>
      <c r="J613" s="141">
        <f>+J608+J609+J611+J612+J610</f>
        <v>15.17</v>
      </c>
      <c r="K613" s="91"/>
      <c r="L613" s="141">
        <f>+L608+L609+L611+L612+L610</f>
        <v>14.06</v>
      </c>
      <c r="M613" s="155"/>
      <c r="N613" s="141">
        <f>+N608+N609+N611+N612+N610</f>
        <v>45.899999999999991</v>
      </c>
      <c r="O613" s="91"/>
      <c r="P613" s="141">
        <f>+P608+P609+P611+P612+P610</f>
        <v>358.45</v>
      </c>
      <c r="Q613" s="91"/>
    </row>
    <row r="614" spans="1:20" ht="15.75" x14ac:dyDescent="0.25">
      <c r="A614" s="99" t="s">
        <v>49</v>
      </c>
      <c r="B614" s="100"/>
      <c r="C614" s="100"/>
      <c r="D614" s="100"/>
      <c r="E614" s="100"/>
      <c r="F614" s="100"/>
      <c r="G614" s="100"/>
      <c r="H614" s="100"/>
      <c r="I614" s="100"/>
      <c r="J614" s="87">
        <f>+J588+J602+J613</f>
        <v>49.31</v>
      </c>
      <c r="K614" s="88"/>
      <c r="L614" s="87">
        <f>+L588+L602+L613</f>
        <v>39.64</v>
      </c>
      <c r="M614" s="88"/>
      <c r="N614" s="87">
        <f>+N588+N602+N613</f>
        <v>130.31</v>
      </c>
      <c r="O614" s="88"/>
      <c r="P614" s="87">
        <f>+P588+P602+P613</f>
        <v>1052.8700000000001</v>
      </c>
      <c r="Q614" s="88"/>
    </row>
    <row r="616" spans="1:20" x14ac:dyDescent="0.25">
      <c r="R616">
        <v>11</v>
      </c>
    </row>
    <row r="617" spans="1:20" ht="15.75" x14ac:dyDescent="0.25">
      <c r="A617" s="103" t="s">
        <v>27</v>
      </c>
      <c r="B617" s="103"/>
      <c r="C617" s="103"/>
      <c r="D617" s="103"/>
      <c r="E617" s="103"/>
      <c r="F617" s="103"/>
      <c r="G617" s="103"/>
      <c r="H617" s="103"/>
    </row>
    <row r="618" spans="1:20" ht="15.75" x14ac:dyDescent="0.25">
      <c r="A618" s="34"/>
      <c r="B618" s="34"/>
      <c r="C618" s="34"/>
      <c r="D618" s="34"/>
      <c r="E618" s="34"/>
      <c r="F618" s="34"/>
      <c r="G618" s="34"/>
      <c r="H618" s="34"/>
    </row>
    <row r="619" spans="1:20" ht="15.75" x14ac:dyDescent="0.25">
      <c r="A619" s="25"/>
      <c r="B619" s="25"/>
      <c r="C619" s="25"/>
      <c r="D619" s="25"/>
      <c r="E619" s="25"/>
      <c r="F619" s="25"/>
      <c r="G619" s="25"/>
      <c r="H619" s="25"/>
    </row>
    <row r="620" spans="1:20" ht="15.75" x14ac:dyDescent="0.25">
      <c r="A620" s="25"/>
      <c r="B620" s="25"/>
      <c r="C620" s="25"/>
      <c r="D620" s="25"/>
      <c r="E620" s="25"/>
      <c r="F620" s="25"/>
      <c r="G620" s="25"/>
      <c r="H620" s="25"/>
    </row>
    <row r="621" spans="1:20" ht="15.75" x14ac:dyDescent="0.25">
      <c r="A621" s="25"/>
      <c r="B621" s="25"/>
      <c r="C621" s="25"/>
      <c r="D621" s="25"/>
      <c r="E621" s="25"/>
      <c r="F621" s="25"/>
      <c r="G621" s="25"/>
      <c r="H621" s="25"/>
    </row>
    <row r="622" spans="1:20" ht="15.75" x14ac:dyDescent="0.25">
      <c r="A622" s="25"/>
      <c r="B622" s="25"/>
      <c r="C622" s="25"/>
      <c r="D622" s="25"/>
      <c r="E622" s="25"/>
      <c r="F622" s="25"/>
      <c r="G622" s="25"/>
      <c r="H622" s="25"/>
    </row>
    <row r="623" spans="1:20" ht="15.75" x14ac:dyDescent="0.25">
      <c r="A623" s="25"/>
      <c r="B623" s="25"/>
      <c r="C623" s="25"/>
      <c r="D623" s="25"/>
      <c r="E623" s="25"/>
      <c r="F623" s="25"/>
      <c r="G623" s="25"/>
      <c r="H623" s="25"/>
    </row>
    <row r="624" spans="1:20" ht="15.75" x14ac:dyDescent="0.25">
      <c r="A624" s="25"/>
      <c r="B624" s="25"/>
      <c r="C624" s="25"/>
      <c r="D624" s="25"/>
      <c r="E624" s="25"/>
      <c r="F624" s="25"/>
      <c r="G624" s="25"/>
      <c r="H624" s="25"/>
    </row>
    <row r="625" spans="1:19" ht="15.75" x14ac:dyDescent="0.25">
      <c r="A625" s="49"/>
      <c r="B625" s="49"/>
      <c r="C625" s="49"/>
      <c r="D625" s="49"/>
      <c r="E625" s="49"/>
      <c r="F625" s="49"/>
      <c r="G625" s="49"/>
      <c r="H625" s="49"/>
    </row>
    <row r="626" spans="1:19" ht="15.75" x14ac:dyDescent="0.25">
      <c r="A626" s="49"/>
      <c r="B626" s="49"/>
      <c r="C626" s="49"/>
      <c r="D626" s="49"/>
      <c r="E626" s="49"/>
      <c r="F626" s="49"/>
      <c r="G626" s="49"/>
      <c r="H626" s="49"/>
    </row>
    <row r="627" spans="1:19" ht="15.75" x14ac:dyDescent="0.25">
      <c r="A627" s="49"/>
      <c r="B627" s="49"/>
      <c r="C627" s="49"/>
      <c r="D627" s="49"/>
      <c r="E627" s="49"/>
      <c r="F627" s="49"/>
      <c r="G627" s="49"/>
      <c r="H627" s="49"/>
    </row>
    <row r="628" spans="1:19" ht="15.75" x14ac:dyDescent="0.25">
      <c r="A628" s="25"/>
      <c r="B628" s="25"/>
      <c r="C628" s="25"/>
      <c r="D628" s="25"/>
      <c r="E628" s="25"/>
      <c r="F628" s="25"/>
      <c r="G628" s="25"/>
      <c r="H628" s="25"/>
    </row>
    <row r="629" spans="1:19" ht="15.75" x14ac:dyDescent="0.25">
      <c r="A629" s="49"/>
      <c r="B629" s="49"/>
      <c r="C629" s="49"/>
      <c r="D629" s="49"/>
      <c r="E629" s="49"/>
      <c r="F629" s="49"/>
      <c r="G629" s="49"/>
      <c r="H629" s="49"/>
    </row>
    <row r="630" spans="1:19" ht="15.75" x14ac:dyDescent="0.25">
      <c r="A630" s="49"/>
      <c r="B630" s="49"/>
      <c r="C630" s="49"/>
      <c r="D630" s="49"/>
      <c r="E630" s="49"/>
      <c r="F630" s="49"/>
      <c r="G630" s="49"/>
      <c r="H630" s="49"/>
    </row>
    <row r="631" spans="1:19" ht="15.75" x14ac:dyDescent="0.25">
      <c r="A631" s="34"/>
      <c r="B631" s="34"/>
      <c r="C631" s="34"/>
      <c r="D631" s="34"/>
      <c r="E631" s="34"/>
      <c r="F631" s="34"/>
      <c r="G631" s="34"/>
      <c r="H631" s="34"/>
    </row>
    <row r="632" spans="1:19" x14ac:dyDescent="0.25">
      <c r="I632" s="15"/>
      <c r="J632" s="15"/>
    </row>
    <row r="633" spans="1:19" ht="15" customHeight="1" x14ac:dyDescent="0.25">
      <c r="A633" s="130" t="s">
        <v>308</v>
      </c>
      <c r="B633" s="131"/>
      <c r="C633" s="131"/>
      <c r="D633" s="131"/>
      <c r="E633" s="131"/>
      <c r="I633" s="15"/>
      <c r="J633" s="15"/>
      <c r="P633" s="71" t="s">
        <v>439</v>
      </c>
      <c r="Q633" s="71"/>
      <c r="R633" s="71"/>
      <c r="S633" s="71"/>
    </row>
    <row r="634" spans="1:19" ht="15" customHeight="1" x14ac:dyDescent="0.25">
      <c r="A634" s="131"/>
      <c r="B634" s="131"/>
      <c r="C634" s="131"/>
      <c r="D634" s="131"/>
      <c r="E634" s="131"/>
      <c r="I634" s="15"/>
      <c r="J634" s="15"/>
      <c r="P634" s="71"/>
      <c r="Q634" s="71"/>
      <c r="R634" s="71"/>
      <c r="S634" s="71"/>
    </row>
    <row r="635" spans="1:19" ht="15" customHeight="1" x14ac:dyDescent="0.25">
      <c r="A635" s="131"/>
      <c r="B635" s="131"/>
      <c r="C635" s="131"/>
      <c r="D635" s="131"/>
      <c r="E635" s="131"/>
      <c r="I635" s="15"/>
      <c r="J635" s="15"/>
      <c r="P635" s="71"/>
      <c r="Q635" s="71"/>
      <c r="R635" s="71"/>
      <c r="S635" s="71"/>
    </row>
    <row r="636" spans="1:19" ht="15" customHeight="1" x14ac:dyDescent="0.25">
      <c r="I636" s="15"/>
      <c r="J636" s="15"/>
      <c r="P636" s="71"/>
      <c r="Q636" s="71"/>
      <c r="R636" s="71"/>
      <c r="S636" s="71"/>
    </row>
    <row r="637" spans="1:19" ht="15" customHeight="1" x14ac:dyDescent="0.25">
      <c r="I637" s="15"/>
      <c r="J637" s="15"/>
      <c r="P637" s="71"/>
      <c r="Q637" s="71"/>
      <c r="R637" s="71"/>
      <c r="S637" s="71"/>
    </row>
    <row r="638" spans="1:19" ht="15" customHeight="1" x14ac:dyDescent="0.25">
      <c r="A638" s="132" t="s">
        <v>186</v>
      </c>
      <c r="B638" s="132"/>
      <c r="C638" s="132"/>
      <c r="D638" s="132"/>
      <c r="P638" s="71"/>
      <c r="Q638" s="71"/>
      <c r="R638" s="71"/>
      <c r="S638" s="71"/>
    </row>
    <row r="639" spans="1:19" ht="15.75" customHeight="1" x14ac:dyDescent="0.25">
      <c r="P639" s="21"/>
      <c r="Q639" s="21"/>
      <c r="R639" s="21"/>
      <c r="S639" s="21"/>
    </row>
    <row r="640" spans="1:19" ht="15.75" x14ac:dyDescent="0.25">
      <c r="G640" s="133" t="s">
        <v>319</v>
      </c>
      <c r="H640" s="133"/>
      <c r="I640" s="133"/>
      <c r="J640" s="133"/>
      <c r="P640" s="21"/>
      <c r="Q640" s="21"/>
      <c r="R640" s="21"/>
      <c r="S640" s="21"/>
    </row>
    <row r="642" spans="1:20" ht="15.75" x14ac:dyDescent="0.25">
      <c r="A642" s="134" t="s">
        <v>1</v>
      </c>
      <c r="B642" s="135"/>
      <c r="C642" s="135"/>
      <c r="D642" s="135"/>
      <c r="E642" s="135"/>
      <c r="F642" s="135"/>
      <c r="G642" s="136" t="s">
        <v>2</v>
      </c>
      <c r="H642" s="136" t="s">
        <v>3</v>
      </c>
      <c r="I642" s="136"/>
      <c r="J642" s="136" t="s">
        <v>4</v>
      </c>
      <c r="K642" s="136"/>
      <c r="L642" s="136"/>
      <c r="M642" s="136"/>
      <c r="N642" s="136"/>
      <c r="O642" s="136"/>
      <c r="P642" s="137" t="s">
        <v>5</v>
      </c>
      <c r="Q642" s="138"/>
    </row>
    <row r="643" spans="1:20" ht="15.75" x14ac:dyDescent="0.25">
      <c r="A643" s="135"/>
      <c r="B643" s="135"/>
      <c r="C643" s="135"/>
      <c r="D643" s="135"/>
      <c r="E643" s="135"/>
      <c r="F643" s="135"/>
      <c r="G643" s="136"/>
      <c r="H643" s="136"/>
      <c r="I643" s="136"/>
      <c r="J643" s="141" t="s">
        <v>6</v>
      </c>
      <c r="K643" s="142"/>
      <c r="L643" s="141" t="s">
        <v>7</v>
      </c>
      <c r="M643" s="142"/>
      <c r="N643" s="141" t="s">
        <v>8</v>
      </c>
      <c r="O643" s="142"/>
      <c r="P643" s="139"/>
      <c r="Q643" s="140"/>
    </row>
    <row r="644" spans="1:20" ht="15.75" customHeight="1" x14ac:dyDescent="0.25">
      <c r="A644" s="112" t="s">
        <v>260</v>
      </c>
      <c r="B644" s="113"/>
      <c r="C644" s="113"/>
      <c r="D644" s="113"/>
      <c r="E644" s="113"/>
      <c r="F644" s="114"/>
      <c r="G644" s="118" t="s">
        <v>130</v>
      </c>
      <c r="H644" s="120" t="s">
        <v>52</v>
      </c>
      <c r="I644" s="121"/>
      <c r="J644" s="124">
        <v>6.15</v>
      </c>
      <c r="K644" s="125"/>
      <c r="L644" s="120" t="s">
        <v>75</v>
      </c>
      <c r="M644" s="121"/>
      <c r="N644" s="120" t="s">
        <v>424</v>
      </c>
      <c r="O644" s="121"/>
      <c r="P644" s="120" t="s">
        <v>425</v>
      </c>
      <c r="Q644" s="121"/>
    </row>
    <row r="645" spans="1:20" ht="15.75" customHeight="1" x14ac:dyDescent="0.25">
      <c r="A645" s="115"/>
      <c r="B645" s="116"/>
      <c r="C645" s="116"/>
      <c r="D645" s="116"/>
      <c r="E645" s="116"/>
      <c r="F645" s="117"/>
      <c r="G645" s="119"/>
      <c r="H645" s="122"/>
      <c r="I645" s="123"/>
      <c r="J645" s="126"/>
      <c r="K645" s="127"/>
      <c r="L645" s="122"/>
      <c r="M645" s="123"/>
      <c r="N645" s="122"/>
      <c r="O645" s="123"/>
      <c r="P645" s="122"/>
      <c r="Q645" s="123"/>
    </row>
    <row r="646" spans="1:20" ht="15.75" x14ac:dyDescent="0.25">
      <c r="A646" s="143" t="s">
        <v>312</v>
      </c>
      <c r="B646" s="144"/>
      <c r="C646" s="144"/>
      <c r="D646" s="144"/>
      <c r="E646" s="144"/>
      <c r="F646" s="145"/>
      <c r="G646" s="32" t="s">
        <v>313</v>
      </c>
      <c r="H646" s="72" t="s">
        <v>196</v>
      </c>
      <c r="I646" s="73"/>
      <c r="J646" s="146">
        <v>0.25</v>
      </c>
      <c r="K646" s="147"/>
      <c r="L646" s="72" t="s">
        <v>54</v>
      </c>
      <c r="M646" s="73"/>
      <c r="N646" s="72" t="s">
        <v>314</v>
      </c>
      <c r="O646" s="73"/>
      <c r="P646" s="72" t="s">
        <v>315</v>
      </c>
      <c r="Q646" s="73"/>
    </row>
    <row r="647" spans="1:20" ht="15.75" x14ac:dyDescent="0.25">
      <c r="A647" s="143" t="s">
        <v>112</v>
      </c>
      <c r="B647" s="144"/>
      <c r="C647" s="144"/>
      <c r="D647" s="144"/>
      <c r="E647" s="144"/>
      <c r="F647" s="145"/>
      <c r="G647" s="32" t="s">
        <v>113</v>
      </c>
      <c r="H647" s="72" t="s">
        <v>114</v>
      </c>
      <c r="I647" s="73"/>
      <c r="J647" s="72" t="s">
        <v>133</v>
      </c>
      <c r="K647" s="73"/>
      <c r="L647" s="72" t="s">
        <v>115</v>
      </c>
      <c r="M647" s="73"/>
      <c r="N647" s="72" t="s">
        <v>116</v>
      </c>
      <c r="O647" s="73"/>
      <c r="P647" s="72" t="s">
        <v>117</v>
      </c>
      <c r="Q647" s="73"/>
    </row>
    <row r="648" spans="1:20" ht="15.75" x14ac:dyDescent="0.25">
      <c r="A648" s="150" t="s">
        <v>37</v>
      </c>
      <c r="B648" s="151"/>
      <c r="C648" s="151"/>
      <c r="D648" s="151"/>
      <c r="E648" s="151"/>
      <c r="F648" s="152"/>
      <c r="G648" s="32" t="s">
        <v>12</v>
      </c>
      <c r="H648" s="72" t="s">
        <v>52</v>
      </c>
      <c r="I648" s="73"/>
      <c r="J648" s="146">
        <v>0</v>
      </c>
      <c r="K648" s="147"/>
      <c r="L648" s="72" t="s">
        <v>54</v>
      </c>
      <c r="M648" s="73"/>
      <c r="N648" s="72" t="s">
        <v>54</v>
      </c>
      <c r="O648" s="73"/>
      <c r="P648" s="72" t="s">
        <v>54</v>
      </c>
      <c r="Q648" s="89"/>
      <c r="R648" s="53"/>
      <c r="S648" s="50"/>
      <c r="T648" s="50"/>
    </row>
    <row r="649" spans="1:20" ht="15.75" x14ac:dyDescent="0.25">
      <c r="A649" s="153" t="s">
        <v>14</v>
      </c>
      <c r="B649" s="154"/>
      <c r="C649" s="154"/>
      <c r="D649" s="154"/>
      <c r="E649" s="154"/>
      <c r="F649" s="154"/>
      <c r="G649" s="154"/>
      <c r="H649" s="154"/>
      <c r="I649" s="154"/>
      <c r="J649" s="87">
        <f>+J644+J648+J647+J646</f>
        <v>7.66</v>
      </c>
      <c r="K649" s="110"/>
      <c r="L649" s="87">
        <f>+L644+L647+L648+L646</f>
        <v>5.36</v>
      </c>
      <c r="M649" s="110"/>
      <c r="N649" s="87">
        <f>+N644+N647+N648+N646</f>
        <v>43.580000000000005</v>
      </c>
      <c r="O649" s="110"/>
      <c r="P649" s="87">
        <f>+P644+P647+P648+P646</f>
        <v>244.56</v>
      </c>
      <c r="Q649" s="110"/>
    </row>
    <row r="651" spans="1:20" ht="15.75" x14ac:dyDescent="0.25">
      <c r="G651" s="133" t="s">
        <v>320</v>
      </c>
      <c r="H651" s="133"/>
      <c r="I651" s="133"/>
      <c r="J651" s="133"/>
    </row>
    <row r="653" spans="1:20" ht="15.75" x14ac:dyDescent="0.25">
      <c r="A653" s="92" t="s">
        <v>1</v>
      </c>
      <c r="B653" s="93"/>
      <c r="C653" s="93"/>
      <c r="D653" s="93"/>
      <c r="E653" s="93"/>
      <c r="F653" s="93"/>
      <c r="G653" s="94" t="s">
        <v>2</v>
      </c>
      <c r="H653" s="94" t="s">
        <v>3</v>
      </c>
      <c r="I653" s="94"/>
      <c r="J653" s="94" t="s">
        <v>4</v>
      </c>
      <c r="K653" s="94"/>
      <c r="L653" s="94"/>
      <c r="M653" s="94"/>
      <c r="N653" s="94"/>
      <c r="O653" s="94"/>
      <c r="P653" s="95" t="s">
        <v>5</v>
      </c>
      <c r="Q653" s="96"/>
    </row>
    <row r="654" spans="1:20" ht="15.75" x14ac:dyDescent="0.25">
      <c r="A654" s="93"/>
      <c r="B654" s="93"/>
      <c r="C654" s="93"/>
      <c r="D654" s="93"/>
      <c r="E654" s="93"/>
      <c r="F654" s="93"/>
      <c r="G654" s="94"/>
      <c r="H654" s="94"/>
      <c r="I654" s="94"/>
      <c r="J654" s="90" t="s">
        <v>6</v>
      </c>
      <c r="K654" s="91"/>
      <c r="L654" s="90" t="s">
        <v>7</v>
      </c>
      <c r="M654" s="91"/>
      <c r="N654" s="90" t="s">
        <v>8</v>
      </c>
      <c r="O654" s="91"/>
      <c r="P654" s="97"/>
      <c r="Q654" s="98"/>
    </row>
    <row r="655" spans="1:20" ht="15.75" x14ac:dyDescent="0.25">
      <c r="A655" s="74" t="s">
        <v>188</v>
      </c>
      <c r="B655" s="75"/>
      <c r="C655" s="75"/>
      <c r="D655" s="75"/>
      <c r="E655" s="75"/>
      <c r="F655" s="76"/>
      <c r="G655" s="28" t="s">
        <v>189</v>
      </c>
      <c r="H655" s="69" t="s">
        <v>190</v>
      </c>
      <c r="I655" s="70"/>
      <c r="J655" s="69">
        <v>3.69</v>
      </c>
      <c r="K655" s="70"/>
      <c r="L655" s="69">
        <v>2.79</v>
      </c>
      <c r="M655" s="70"/>
      <c r="N655" s="69">
        <v>9.23</v>
      </c>
      <c r="O655" s="70"/>
      <c r="P655" s="69">
        <v>70.040000000000006</v>
      </c>
      <c r="Q655" s="70"/>
    </row>
    <row r="656" spans="1:20" ht="15.75" x14ac:dyDescent="0.25">
      <c r="A656" s="74" t="s">
        <v>16</v>
      </c>
      <c r="B656" s="75"/>
      <c r="C656" s="75"/>
      <c r="D656" s="75"/>
      <c r="E656" s="75"/>
      <c r="F656" s="76"/>
      <c r="G656" s="28" t="s">
        <v>17</v>
      </c>
      <c r="H656" s="69">
        <v>30</v>
      </c>
      <c r="I656" s="70"/>
      <c r="J656" s="69">
        <v>1.98</v>
      </c>
      <c r="K656" s="70"/>
      <c r="L656" s="69">
        <v>0.39</v>
      </c>
      <c r="M656" s="70"/>
      <c r="N656" s="69">
        <v>14.46</v>
      </c>
      <c r="O656" s="70"/>
      <c r="P656" s="69">
        <v>66.900000000000006</v>
      </c>
      <c r="Q656" s="70"/>
    </row>
    <row r="657" spans="1:20" x14ac:dyDescent="0.25">
      <c r="A657" s="81" t="s">
        <v>192</v>
      </c>
      <c r="B657" s="82"/>
      <c r="C657" s="82"/>
      <c r="D657" s="82"/>
      <c r="E657" s="82"/>
      <c r="F657" s="83"/>
      <c r="G657" s="104" t="s">
        <v>191</v>
      </c>
      <c r="H657" s="106" t="s">
        <v>138</v>
      </c>
      <c r="I657" s="107"/>
      <c r="J657" s="106">
        <v>14.73</v>
      </c>
      <c r="K657" s="107"/>
      <c r="L657" s="106">
        <v>9.75</v>
      </c>
      <c r="M657" s="107"/>
      <c r="N657" s="106">
        <v>3.16</v>
      </c>
      <c r="O657" s="107"/>
      <c r="P657" s="106">
        <v>157.09</v>
      </c>
      <c r="Q657" s="107"/>
    </row>
    <row r="658" spans="1:20" x14ac:dyDescent="0.25">
      <c r="A658" s="84"/>
      <c r="B658" s="85"/>
      <c r="C658" s="85"/>
      <c r="D658" s="85"/>
      <c r="E658" s="85"/>
      <c r="F658" s="86"/>
      <c r="G658" s="105"/>
      <c r="H658" s="108"/>
      <c r="I658" s="109"/>
      <c r="J658" s="108"/>
      <c r="K658" s="109"/>
      <c r="L658" s="108"/>
      <c r="M658" s="109"/>
      <c r="N658" s="108"/>
      <c r="O658" s="109"/>
      <c r="P658" s="108"/>
      <c r="Q658" s="109"/>
    </row>
    <row r="659" spans="1:20" ht="15.75" x14ac:dyDescent="0.25">
      <c r="A659" s="74" t="s">
        <v>124</v>
      </c>
      <c r="B659" s="75"/>
      <c r="C659" s="75"/>
      <c r="D659" s="75"/>
      <c r="E659" s="75"/>
      <c r="F659" s="76"/>
      <c r="G659" s="28" t="s">
        <v>43</v>
      </c>
      <c r="H659" s="69">
        <v>50</v>
      </c>
      <c r="I659" s="70"/>
      <c r="J659" s="69">
        <v>1.0900000000000001</v>
      </c>
      <c r="K659" s="70"/>
      <c r="L659" s="69">
        <v>0.05</v>
      </c>
      <c r="M659" s="70"/>
      <c r="N659" s="69">
        <v>9.43</v>
      </c>
      <c r="O659" s="70"/>
      <c r="P659" s="69">
        <v>41.81</v>
      </c>
      <c r="Q659" s="70"/>
    </row>
    <row r="660" spans="1:20" ht="15.75" x14ac:dyDescent="0.25">
      <c r="A660" s="74" t="s">
        <v>21</v>
      </c>
      <c r="B660" s="75"/>
      <c r="C660" s="75"/>
      <c r="D660" s="75"/>
      <c r="E660" s="75"/>
      <c r="F660" s="76"/>
      <c r="G660" s="28" t="s">
        <v>22</v>
      </c>
      <c r="H660" s="69">
        <v>20</v>
      </c>
      <c r="I660" s="70"/>
      <c r="J660" s="69">
        <v>0.16</v>
      </c>
      <c r="K660" s="70"/>
      <c r="L660" s="69">
        <v>0.04</v>
      </c>
      <c r="M660" s="70"/>
      <c r="N660" s="69">
        <v>0.46</v>
      </c>
      <c r="O660" s="70"/>
      <c r="P660" s="69">
        <v>2.2000000000000002</v>
      </c>
      <c r="Q660" s="70"/>
    </row>
    <row r="661" spans="1:20" ht="15.75" x14ac:dyDescent="0.25">
      <c r="A661" s="74" t="s">
        <v>23</v>
      </c>
      <c r="B661" s="75"/>
      <c r="C661" s="75"/>
      <c r="D661" s="75"/>
      <c r="E661" s="75"/>
      <c r="F661" s="76"/>
      <c r="G661" s="59" t="s">
        <v>24</v>
      </c>
      <c r="H661" s="69">
        <v>20</v>
      </c>
      <c r="I661" s="70"/>
      <c r="J661" s="69">
        <v>0.2</v>
      </c>
      <c r="K661" s="70"/>
      <c r="L661" s="69">
        <v>0.04</v>
      </c>
      <c r="M661" s="70"/>
      <c r="N661" s="69">
        <v>0.82</v>
      </c>
      <c r="O661" s="70"/>
      <c r="P661" s="69">
        <v>3.4</v>
      </c>
      <c r="Q661" s="70"/>
    </row>
    <row r="662" spans="1:20" ht="15.75" x14ac:dyDescent="0.25">
      <c r="A662" s="74" t="s">
        <v>289</v>
      </c>
      <c r="B662" s="75"/>
      <c r="C662" s="75"/>
      <c r="D662" s="75"/>
      <c r="E662" s="75"/>
      <c r="F662" s="76"/>
      <c r="G662" s="28" t="s">
        <v>103</v>
      </c>
      <c r="H662" s="69">
        <v>100</v>
      </c>
      <c r="I662" s="70"/>
      <c r="J662" s="69">
        <v>0.5</v>
      </c>
      <c r="K662" s="70"/>
      <c r="L662" s="69">
        <v>0</v>
      </c>
      <c r="M662" s="70"/>
      <c r="N662" s="69">
        <v>8.6999999999999993</v>
      </c>
      <c r="O662" s="70"/>
      <c r="P662" s="69">
        <v>52</v>
      </c>
      <c r="Q662" s="77"/>
      <c r="R662" s="53"/>
      <c r="S662" s="50"/>
      <c r="T662" s="50"/>
    </row>
    <row r="663" spans="1:20" ht="15.75" x14ac:dyDescent="0.25">
      <c r="A663" s="99" t="s">
        <v>14</v>
      </c>
      <c r="B663" s="100"/>
      <c r="C663" s="100"/>
      <c r="D663" s="100"/>
      <c r="E663" s="100"/>
      <c r="F663" s="100"/>
      <c r="G663" s="100"/>
      <c r="H663" s="100"/>
      <c r="I663" s="100"/>
      <c r="J663" s="90">
        <f>+J655+J656+J657+J658+J659+J662+J660+J661</f>
        <v>22.349999999999998</v>
      </c>
      <c r="K663" s="91"/>
      <c r="L663" s="90">
        <f>+L655+L656+L657+L658+L659+L662+L660+L661</f>
        <v>13.059999999999999</v>
      </c>
      <c r="M663" s="91"/>
      <c r="N663" s="90">
        <f>+N655+N656+N657+N658+N659+N662+N660+N661</f>
        <v>46.260000000000005</v>
      </c>
      <c r="O663" s="91"/>
      <c r="P663" s="90">
        <f>+P655+P656+P657+P658+P659+P662+P660+P661</f>
        <v>393.43999999999994</v>
      </c>
      <c r="Q663" s="91"/>
    </row>
    <row r="665" spans="1:20" ht="15.75" x14ac:dyDescent="0.25">
      <c r="G665" s="90" t="s">
        <v>321</v>
      </c>
      <c r="H665" s="129"/>
      <c r="I665" s="129"/>
      <c r="J665" s="91"/>
    </row>
    <row r="667" spans="1:20" ht="15.75" x14ac:dyDescent="0.25">
      <c r="A667" s="92" t="s">
        <v>1</v>
      </c>
      <c r="B667" s="93"/>
      <c r="C667" s="93"/>
      <c r="D667" s="93"/>
      <c r="E667" s="93"/>
      <c r="F667" s="93"/>
      <c r="G667" s="94" t="s">
        <v>2</v>
      </c>
      <c r="H667" s="94" t="s">
        <v>3</v>
      </c>
      <c r="I667" s="94"/>
      <c r="J667" s="94" t="s">
        <v>4</v>
      </c>
      <c r="K667" s="94"/>
      <c r="L667" s="94"/>
      <c r="M667" s="94"/>
      <c r="N667" s="94"/>
      <c r="O667" s="94"/>
      <c r="P667" s="95" t="s">
        <v>5</v>
      </c>
      <c r="Q667" s="96"/>
    </row>
    <row r="668" spans="1:20" ht="15.75" x14ac:dyDescent="0.25">
      <c r="A668" s="93"/>
      <c r="B668" s="93"/>
      <c r="C668" s="93"/>
      <c r="D668" s="93"/>
      <c r="E668" s="93"/>
      <c r="F668" s="93"/>
      <c r="G668" s="94"/>
      <c r="H668" s="94"/>
      <c r="I668" s="94"/>
      <c r="J668" s="90" t="s">
        <v>6</v>
      </c>
      <c r="K668" s="91"/>
      <c r="L668" s="90" t="s">
        <v>7</v>
      </c>
      <c r="M668" s="91"/>
      <c r="N668" s="90" t="s">
        <v>8</v>
      </c>
      <c r="O668" s="91"/>
      <c r="P668" s="97"/>
      <c r="Q668" s="98"/>
    </row>
    <row r="669" spans="1:20" ht="15.75" x14ac:dyDescent="0.25">
      <c r="A669" s="74" t="s">
        <v>194</v>
      </c>
      <c r="B669" s="75"/>
      <c r="C669" s="75"/>
      <c r="D669" s="75"/>
      <c r="E669" s="75"/>
      <c r="F669" s="76"/>
      <c r="G669" s="28" t="s">
        <v>195</v>
      </c>
      <c r="H669" s="69">
        <v>120</v>
      </c>
      <c r="I669" s="70"/>
      <c r="J669" s="69">
        <v>18.489999999999998</v>
      </c>
      <c r="K669" s="70"/>
      <c r="L669" s="69">
        <v>14.33</v>
      </c>
      <c r="M669" s="70"/>
      <c r="N669" s="69">
        <v>17.440000000000001</v>
      </c>
      <c r="O669" s="70"/>
      <c r="P669" s="69">
        <v>267.66000000000003</v>
      </c>
      <c r="Q669" s="70"/>
    </row>
    <row r="670" spans="1:20" ht="15.75" x14ac:dyDescent="0.25">
      <c r="A670" s="74" t="s">
        <v>126</v>
      </c>
      <c r="B670" s="75"/>
      <c r="C670" s="75"/>
      <c r="D670" s="75"/>
      <c r="E670" s="75"/>
      <c r="F670" s="76"/>
      <c r="G670" s="30" t="s">
        <v>127</v>
      </c>
      <c r="H670" s="72" t="s">
        <v>196</v>
      </c>
      <c r="I670" s="73"/>
      <c r="J670" s="72" t="s">
        <v>197</v>
      </c>
      <c r="K670" s="73"/>
      <c r="L670" s="72" t="s">
        <v>54</v>
      </c>
      <c r="M670" s="73"/>
      <c r="N670" s="72" t="s">
        <v>198</v>
      </c>
      <c r="O670" s="73"/>
      <c r="P670" s="72" t="s">
        <v>199</v>
      </c>
      <c r="Q670" s="73"/>
    </row>
    <row r="671" spans="1:20" ht="15.75" x14ac:dyDescent="0.25">
      <c r="A671" s="74" t="s">
        <v>200</v>
      </c>
      <c r="B671" s="75"/>
      <c r="C671" s="75"/>
      <c r="D671" s="75"/>
      <c r="E671" s="75"/>
      <c r="F671" s="76"/>
      <c r="G671" s="28" t="s">
        <v>63</v>
      </c>
      <c r="H671" s="72" t="s">
        <v>114</v>
      </c>
      <c r="I671" s="73"/>
      <c r="J671" s="72" t="s">
        <v>184</v>
      </c>
      <c r="K671" s="73"/>
      <c r="L671" s="72" t="s">
        <v>201</v>
      </c>
      <c r="M671" s="73"/>
      <c r="N671" s="72" t="s">
        <v>184</v>
      </c>
      <c r="O671" s="73"/>
      <c r="P671" s="72" t="s">
        <v>203</v>
      </c>
      <c r="Q671" s="73"/>
    </row>
    <row r="672" spans="1:20" ht="15.75" x14ac:dyDescent="0.25">
      <c r="A672" s="74" t="s">
        <v>311</v>
      </c>
      <c r="B672" s="75"/>
      <c r="C672" s="75"/>
      <c r="D672" s="75"/>
      <c r="E672" s="75"/>
      <c r="F672" s="76"/>
      <c r="G672" s="28" t="s">
        <v>13</v>
      </c>
      <c r="H672" s="72" t="s">
        <v>361</v>
      </c>
      <c r="I672" s="73"/>
      <c r="J672" s="72" t="s">
        <v>362</v>
      </c>
      <c r="K672" s="73"/>
      <c r="L672" s="72" t="s">
        <v>363</v>
      </c>
      <c r="M672" s="73"/>
      <c r="N672" s="72" t="s">
        <v>364</v>
      </c>
      <c r="O672" s="73"/>
      <c r="P672" s="72" t="s">
        <v>365</v>
      </c>
      <c r="Q672" s="89"/>
      <c r="R672" s="53"/>
      <c r="S672" s="50"/>
      <c r="T672" s="50"/>
    </row>
    <row r="673" spans="1:18" ht="15.75" x14ac:dyDescent="0.25">
      <c r="A673" s="74" t="s">
        <v>118</v>
      </c>
      <c r="B673" s="75"/>
      <c r="C673" s="75"/>
      <c r="D673" s="75"/>
      <c r="E673" s="75"/>
      <c r="F673" s="76"/>
      <c r="G673" s="28" t="s">
        <v>119</v>
      </c>
      <c r="H673" s="72" t="s">
        <v>52</v>
      </c>
      <c r="I673" s="73"/>
      <c r="J673" s="72" t="s">
        <v>54</v>
      </c>
      <c r="K673" s="73"/>
      <c r="L673" s="72" t="s">
        <v>54</v>
      </c>
      <c r="M673" s="73"/>
      <c r="N673" s="72" t="s">
        <v>54</v>
      </c>
      <c r="O673" s="73"/>
      <c r="P673" s="72" t="s">
        <v>54</v>
      </c>
      <c r="Q673" s="73"/>
    </row>
    <row r="674" spans="1:18" ht="15.75" x14ac:dyDescent="0.25">
      <c r="A674" s="99" t="s">
        <v>14</v>
      </c>
      <c r="B674" s="100"/>
      <c r="C674" s="100"/>
      <c r="D674" s="100"/>
      <c r="E674" s="100"/>
      <c r="F674" s="100"/>
      <c r="G674" s="100"/>
      <c r="H674" s="100"/>
      <c r="I674" s="100"/>
      <c r="J674" s="90">
        <f t="shared" ref="J674" si="22">+J669+J670+J671+J672</f>
        <v>20.2</v>
      </c>
      <c r="K674" s="91"/>
      <c r="L674" s="90">
        <f t="shared" ref="L674" si="23">+L669+L670+L671+L672</f>
        <v>14.96</v>
      </c>
      <c r="M674" s="91"/>
      <c r="N674" s="90">
        <f t="shared" ref="N674" si="24">+N669+N670+N671+N672</f>
        <v>40.42</v>
      </c>
      <c r="O674" s="91"/>
      <c r="P674" s="90">
        <f t="shared" ref="P674" si="25">+P669+P670+P671+P672</f>
        <v>361.83000000000004</v>
      </c>
      <c r="Q674" s="91"/>
    </row>
    <row r="675" spans="1:18" ht="15.75" x14ac:dyDescent="0.25">
      <c r="A675" s="99" t="s">
        <v>49</v>
      </c>
      <c r="B675" s="100"/>
      <c r="C675" s="100"/>
      <c r="D675" s="100"/>
      <c r="E675" s="100"/>
      <c r="F675" s="100"/>
      <c r="G675" s="100"/>
      <c r="H675" s="100"/>
      <c r="I675" s="100"/>
      <c r="J675" s="87">
        <f>+J649+J663+J674</f>
        <v>50.209999999999994</v>
      </c>
      <c r="K675" s="88"/>
      <c r="L675" s="87">
        <f>+L649+L663+L674</f>
        <v>33.379999999999995</v>
      </c>
      <c r="M675" s="88"/>
      <c r="N675" s="87">
        <f>+N649+N663+N674</f>
        <v>130.26</v>
      </c>
      <c r="O675" s="88"/>
      <c r="P675" s="87">
        <f>+P649+P663+P674</f>
        <v>999.83</v>
      </c>
      <c r="Q675" s="88"/>
    </row>
    <row r="677" spans="1:18" x14ac:dyDescent="0.25">
      <c r="R677">
        <v>12</v>
      </c>
    </row>
    <row r="678" spans="1:18" ht="15.75" x14ac:dyDescent="0.25">
      <c r="A678" s="103" t="s">
        <v>27</v>
      </c>
      <c r="B678" s="103"/>
      <c r="C678" s="103"/>
      <c r="D678" s="103"/>
      <c r="E678" s="103"/>
      <c r="F678" s="103"/>
      <c r="G678" s="103"/>
      <c r="H678" s="103"/>
    </row>
    <row r="679" spans="1:18" ht="15.75" x14ac:dyDescent="0.25">
      <c r="A679" s="27"/>
      <c r="B679" s="27"/>
      <c r="C679" s="27"/>
      <c r="D679" s="27"/>
      <c r="E679" s="27"/>
      <c r="F679" s="27"/>
      <c r="G679" s="27"/>
      <c r="H679" s="27"/>
    </row>
    <row r="680" spans="1:18" ht="15.75" x14ac:dyDescent="0.25">
      <c r="A680" s="26"/>
      <c r="B680" s="26"/>
      <c r="C680" s="26"/>
      <c r="D680" s="26"/>
      <c r="E680" s="26"/>
      <c r="F680" s="26"/>
      <c r="G680" s="26"/>
      <c r="H680" s="26"/>
    </row>
    <row r="681" spans="1:18" ht="15.75" x14ac:dyDescent="0.25">
      <c r="A681" s="26"/>
      <c r="B681" s="26"/>
      <c r="C681" s="26"/>
      <c r="D681" s="26"/>
      <c r="E681" s="26"/>
      <c r="F681" s="26"/>
      <c r="G681" s="26"/>
      <c r="H681" s="26"/>
    </row>
    <row r="682" spans="1:18" ht="15.75" x14ac:dyDescent="0.25">
      <c r="A682" s="26"/>
      <c r="B682" s="26"/>
      <c r="C682" s="26"/>
      <c r="D682" s="26"/>
      <c r="E682" s="26"/>
      <c r="F682" s="26"/>
      <c r="G682" s="26"/>
      <c r="H682" s="26"/>
    </row>
    <row r="683" spans="1:18" ht="15.75" x14ac:dyDescent="0.25">
      <c r="A683" s="25"/>
      <c r="B683" s="25"/>
      <c r="C683" s="25"/>
      <c r="D683" s="25"/>
      <c r="E683" s="25"/>
      <c r="F683" s="25"/>
      <c r="G683" s="25"/>
      <c r="H683" s="25"/>
    </row>
    <row r="684" spans="1:18" ht="15.75" x14ac:dyDescent="0.25">
      <c r="A684" s="7"/>
      <c r="B684" s="7"/>
      <c r="C684" s="7"/>
      <c r="D684" s="7"/>
      <c r="E684" s="7"/>
      <c r="F684" s="7"/>
      <c r="G684" s="7"/>
      <c r="H684" s="7"/>
    </row>
    <row r="685" spans="1:18" ht="15.75" x14ac:dyDescent="0.25">
      <c r="A685" s="26"/>
      <c r="B685" s="26"/>
      <c r="C685" s="26"/>
      <c r="D685" s="26"/>
      <c r="E685" s="26"/>
      <c r="F685" s="26"/>
      <c r="G685" s="26"/>
      <c r="H685" s="26"/>
    </row>
    <row r="686" spans="1:18" ht="15.75" x14ac:dyDescent="0.25">
      <c r="A686" s="49"/>
      <c r="B686" s="49"/>
      <c r="C686" s="49"/>
      <c r="D686" s="49"/>
      <c r="E686" s="49"/>
      <c r="F686" s="49"/>
      <c r="G686" s="49"/>
      <c r="H686" s="49"/>
    </row>
    <row r="687" spans="1:18" ht="15.75" x14ac:dyDescent="0.25">
      <c r="A687" s="49"/>
      <c r="B687" s="49"/>
      <c r="C687" s="49"/>
      <c r="D687" s="49"/>
      <c r="E687" s="49"/>
      <c r="F687" s="49"/>
      <c r="G687" s="49"/>
      <c r="H687" s="49"/>
    </row>
    <row r="688" spans="1:18" ht="15.75" x14ac:dyDescent="0.25">
      <c r="A688" s="49"/>
      <c r="B688" s="49"/>
      <c r="C688" s="49"/>
      <c r="D688" s="49"/>
      <c r="E688" s="49"/>
      <c r="F688" s="49"/>
      <c r="G688" s="49"/>
      <c r="H688" s="49"/>
    </row>
    <row r="689" spans="1:20" ht="15.75" x14ac:dyDescent="0.25">
      <c r="A689" s="7"/>
      <c r="B689" s="7"/>
      <c r="C689" s="7"/>
      <c r="D689" s="7"/>
      <c r="E689" s="7"/>
      <c r="F689" s="7"/>
      <c r="G689" s="7"/>
      <c r="H689" s="7"/>
    </row>
    <row r="690" spans="1:20" x14ac:dyDescent="0.25">
      <c r="I690" s="15"/>
      <c r="J690" s="15"/>
    </row>
    <row r="691" spans="1:20" ht="15" customHeight="1" x14ac:dyDescent="0.25">
      <c r="A691" s="130" t="s">
        <v>308</v>
      </c>
      <c r="B691" s="131"/>
      <c r="C691" s="131"/>
      <c r="D691" s="131"/>
      <c r="E691" s="131"/>
      <c r="I691" s="15"/>
      <c r="J691" s="15"/>
      <c r="P691" s="71" t="s">
        <v>436</v>
      </c>
      <c r="Q691" s="71"/>
      <c r="R691" s="71"/>
      <c r="S691" s="71"/>
    </row>
    <row r="692" spans="1:20" ht="15" customHeight="1" x14ac:dyDescent="0.25">
      <c r="A692" s="131"/>
      <c r="B692" s="131"/>
      <c r="C692" s="131"/>
      <c r="D692" s="131"/>
      <c r="E692" s="131"/>
      <c r="I692" s="15"/>
      <c r="J692" s="15"/>
      <c r="P692" s="71"/>
      <c r="Q692" s="71"/>
      <c r="R692" s="71"/>
      <c r="S692" s="71"/>
    </row>
    <row r="693" spans="1:20" ht="15" customHeight="1" x14ac:dyDescent="0.25">
      <c r="A693" s="131"/>
      <c r="B693" s="131"/>
      <c r="C693" s="131"/>
      <c r="D693" s="131"/>
      <c r="E693" s="131"/>
      <c r="I693" s="15"/>
      <c r="J693" s="15"/>
      <c r="P693" s="71"/>
      <c r="Q693" s="71"/>
      <c r="R693" s="71"/>
      <c r="S693" s="71"/>
    </row>
    <row r="694" spans="1:20" ht="15" customHeight="1" x14ac:dyDescent="0.25">
      <c r="I694" s="15"/>
      <c r="J694" s="15"/>
      <c r="P694" s="71"/>
      <c r="Q694" s="71"/>
      <c r="R694" s="71"/>
      <c r="S694" s="71"/>
    </row>
    <row r="695" spans="1:20" ht="15" customHeight="1" x14ac:dyDescent="0.25">
      <c r="I695" s="15"/>
      <c r="J695" s="15"/>
      <c r="P695" s="71"/>
      <c r="Q695" s="71"/>
      <c r="R695" s="71"/>
      <c r="S695" s="71"/>
    </row>
    <row r="696" spans="1:20" ht="15.75" x14ac:dyDescent="0.25">
      <c r="A696" s="132" t="s">
        <v>208</v>
      </c>
      <c r="B696" s="132"/>
      <c r="C696" s="132"/>
      <c r="D696" s="132"/>
      <c r="P696" s="71"/>
      <c r="Q696" s="71"/>
      <c r="R696" s="71"/>
      <c r="S696" s="71"/>
    </row>
    <row r="697" spans="1:20" ht="15" customHeight="1" x14ac:dyDescent="0.25">
      <c r="P697" s="21"/>
      <c r="Q697" s="21"/>
      <c r="R697" s="21"/>
      <c r="S697" s="21"/>
    </row>
    <row r="698" spans="1:20" ht="15.75" x14ac:dyDescent="0.25">
      <c r="G698" s="133" t="s">
        <v>319</v>
      </c>
      <c r="H698" s="133"/>
      <c r="I698" s="133"/>
      <c r="J698" s="133"/>
      <c r="P698" s="21"/>
      <c r="Q698" s="21"/>
      <c r="R698" s="21"/>
      <c r="S698" s="21"/>
    </row>
    <row r="699" spans="1:20" ht="15.75" x14ac:dyDescent="0.25">
      <c r="G699" s="14"/>
      <c r="H699" s="14"/>
      <c r="I699" s="14"/>
      <c r="J699" s="14"/>
      <c r="P699" s="21"/>
      <c r="Q699" s="21"/>
      <c r="R699" s="21"/>
      <c r="S699" s="21"/>
    </row>
    <row r="700" spans="1:20" ht="15.75" x14ac:dyDescent="0.25">
      <c r="A700" s="134" t="s">
        <v>1</v>
      </c>
      <c r="B700" s="135"/>
      <c r="C700" s="135"/>
      <c r="D700" s="135"/>
      <c r="E700" s="135"/>
      <c r="F700" s="135"/>
      <c r="G700" s="136" t="s">
        <v>2</v>
      </c>
      <c r="H700" s="136" t="s">
        <v>3</v>
      </c>
      <c r="I700" s="136"/>
      <c r="J700" s="136" t="s">
        <v>4</v>
      </c>
      <c r="K700" s="136"/>
      <c r="L700" s="136"/>
      <c r="M700" s="136"/>
      <c r="N700" s="136"/>
      <c r="O700" s="136"/>
      <c r="P700" s="137" t="s">
        <v>5</v>
      </c>
      <c r="Q700" s="138"/>
    </row>
    <row r="701" spans="1:20" ht="15.75" x14ac:dyDescent="0.25">
      <c r="A701" s="135"/>
      <c r="B701" s="135"/>
      <c r="C701" s="135"/>
      <c r="D701" s="135"/>
      <c r="E701" s="135"/>
      <c r="F701" s="135"/>
      <c r="G701" s="136"/>
      <c r="H701" s="136"/>
      <c r="I701" s="136"/>
      <c r="J701" s="141" t="s">
        <v>6</v>
      </c>
      <c r="K701" s="142"/>
      <c r="L701" s="141" t="s">
        <v>7</v>
      </c>
      <c r="M701" s="142"/>
      <c r="N701" s="141" t="s">
        <v>8</v>
      </c>
      <c r="O701" s="142"/>
      <c r="P701" s="139"/>
      <c r="Q701" s="140"/>
    </row>
    <row r="702" spans="1:20" ht="15.75" x14ac:dyDescent="0.25">
      <c r="A702" s="143" t="s">
        <v>209</v>
      </c>
      <c r="B702" s="144"/>
      <c r="C702" s="144"/>
      <c r="D702" s="144"/>
      <c r="E702" s="144"/>
      <c r="F702" s="145"/>
      <c r="G702" s="2" t="s">
        <v>210</v>
      </c>
      <c r="H702" s="72" t="s">
        <v>52</v>
      </c>
      <c r="I702" s="73"/>
      <c r="J702" s="146">
        <v>4.9000000000000004</v>
      </c>
      <c r="K702" s="147"/>
      <c r="L702" s="72" t="s">
        <v>347</v>
      </c>
      <c r="M702" s="73"/>
      <c r="N702" s="72" t="s">
        <v>348</v>
      </c>
      <c r="O702" s="73"/>
      <c r="P702" s="72" t="s">
        <v>349</v>
      </c>
      <c r="Q702" s="89"/>
      <c r="R702" s="53"/>
      <c r="S702" s="50"/>
      <c r="T702" s="50"/>
    </row>
    <row r="703" spans="1:20" ht="15.75" x14ac:dyDescent="0.25">
      <c r="A703" s="143" t="s">
        <v>312</v>
      </c>
      <c r="B703" s="144"/>
      <c r="C703" s="144"/>
      <c r="D703" s="144"/>
      <c r="E703" s="144"/>
      <c r="F703" s="145"/>
      <c r="G703" s="32" t="s">
        <v>313</v>
      </c>
      <c r="H703" s="72" t="s">
        <v>196</v>
      </c>
      <c r="I703" s="73"/>
      <c r="J703" s="72" t="s">
        <v>197</v>
      </c>
      <c r="K703" s="73"/>
      <c r="L703" s="72" t="s">
        <v>54</v>
      </c>
      <c r="M703" s="73"/>
      <c r="N703" s="72" t="s">
        <v>314</v>
      </c>
      <c r="O703" s="73"/>
      <c r="P703" s="72" t="s">
        <v>315</v>
      </c>
      <c r="Q703" s="73"/>
    </row>
    <row r="704" spans="1:20" ht="15.75" x14ac:dyDescent="0.25">
      <c r="A704" s="150" t="s">
        <v>66</v>
      </c>
      <c r="B704" s="151"/>
      <c r="C704" s="151"/>
      <c r="D704" s="151"/>
      <c r="E704" s="151"/>
      <c r="F704" s="152"/>
      <c r="G704" s="32" t="s">
        <v>67</v>
      </c>
      <c r="H704" s="72" t="s">
        <v>68</v>
      </c>
      <c r="I704" s="73"/>
      <c r="J704" s="146">
        <v>5.34</v>
      </c>
      <c r="K704" s="147"/>
      <c r="L704" s="72" t="s">
        <v>69</v>
      </c>
      <c r="M704" s="73"/>
      <c r="N704" s="72" t="s">
        <v>70</v>
      </c>
      <c r="O704" s="73"/>
      <c r="P704" s="72" t="s">
        <v>71</v>
      </c>
      <c r="Q704" s="73"/>
    </row>
    <row r="705" spans="1:20" ht="15.75" x14ac:dyDescent="0.25">
      <c r="A705" s="150" t="s">
        <v>185</v>
      </c>
      <c r="B705" s="151"/>
      <c r="C705" s="151"/>
      <c r="D705" s="151"/>
      <c r="E705" s="151"/>
      <c r="F705" s="152"/>
      <c r="G705" s="2" t="s">
        <v>50</v>
      </c>
      <c r="H705" s="72" t="s">
        <v>52</v>
      </c>
      <c r="I705" s="73"/>
      <c r="J705" s="146">
        <v>0</v>
      </c>
      <c r="K705" s="147"/>
      <c r="L705" s="72" t="s">
        <v>54</v>
      </c>
      <c r="M705" s="73"/>
      <c r="N705" s="72" t="s">
        <v>54</v>
      </c>
      <c r="O705" s="73"/>
      <c r="P705" s="72" t="s">
        <v>54</v>
      </c>
      <c r="Q705" s="73"/>
    </row>
    <row r="706" spans="1:20" ht="15.75" x14ac:dyDescent="0.25">
      <c r="A706" s="153" t="s">
        <v>14</v>
      </c>
      <c r="B706" s="154"/>
      <c r="C706" s="154"/>
      <c r="D706" s="154"/>
      <c r="E706" s="154"/>
      <c r="F706" s="154"/>
      <c r="G706" s="154"/>
      <c r="H706" s="154"/>
      <c r="I706" s="154"/>
      <c r="J706" s="87">
        <f>+J702+J704+J703</f>
        <v>10.49</v>
      </c>
      <c r="K706" s="88"/>
      <c r="L706" s="87">
        <f>+L702+L703+L704</f>
        <v>6.05</v>
      </c>
      <c r="M706" s="88"/>
      <c r="N706" s="87">
        <f>+N702+N703+N704</f>
        <v>30.39</v>
      </c>
      <c r="O706" s="88"/>
      <c r="P706" s="87">
        <f>+P702+P703+P704</f>
        <v>205.75</v>
      </c>
      <c r="Q706" s="88"/>
    </row>
    <row r="708" spans="1:20" ht="15.75" x14ac:dyDescent="0.25">
      <c r="G708" s="133" t="s">
        <v>320</v>
      </c>
      <c r="H708" s="133"/>
      <c r="I708" s="133"/>
      <c r="J708" s="133"/>
    </row>
    <row r="710" spans="1:20" ht="15.75" x14ac:dyDescent="0.25">
      <c r="A710" s="92" t="s">
        <v>1</v>
      </c>
      <c r="B710" s="93"/>
      <c r="C710" s="93"/>
      <c r="D710" s="93"/>
      <c r="E710" s="93"/>
      <c r="F710" s="93"/>
      <c r="G710" s="94" t="s">
        <v>2</v>
      </c>
      <c r="H710" s="94" t="s">
        <v>3</v>
      </c>
      <c r="I710" s="94"/>
      <c r="J710" s="94" t="s">
        <v>4</v>
      </c>
      <c r="K710" s="94"/>
      <c r="L710" s="94"/>
      <c r="M710" s="94"/>
      <c r="N710" s="94"/>
      <c r="O710" s="94"/>
      <c r="P710" s="95" t="s">
        <v>5</v>
      </c>
      <c r="Q710" s="96"/>
    </row>
    <row r="711" spans="1:20" ht="15.75" x14ac:dyDescent="0.25">
      <c r="A711" s="93"/>
      <c r="B711" s="93"/>
      <c r="C711" s="93"/>
      <c r="D711" s="93"/>
      <c r="E711" s="93"/>
      <c r="F711" s="93"/>
      <c r="G711" s="94"/>
      <c r="H711" s="94"/>
      <c r="I711" s="94"/>
      <c r="J711" s="90" t="s">
        <v>6</v>
      </c>
      <c r="K711" s="91"/>
      <c r="L711" s="90" t="s">
        <v>7</v>
      </c>
      <c r="M711" s="91"/>
      <c r="N711" s="90" t="s">
        <v>8</v>
      </c>
      <c r="O711" s="91"/>
      <c r="P711" s="97"/>
      <c r="Q711" s="98"/>
    </row>
    <row r="712" spans="1:20" ht="15.75" x14ac:dyDescent="0.25">
      <c r="A712" s="74" t="s">
        <v>211</v>
      </c>
      <c r="B712" s="75"/>
      <c r="C712" s="75"/>
      <c r="D712" s="75"/>
      <c r="E712" s="75"/>
      <c r="F712" s="76"/>
      <c r="G712" s="28" t="s">
        <v>212</v>
      </c>
      <c r="H712" s="69">
        <v>100</v>
      </c>
      <c r="I712" s="70"/>
      <c r="J712" s="69">
        <v>2.85</v>
      </c>
      <c r="K712" s="70"/>
      <c r="L712" s="69">
        <v>2.19</v>
      </c>
      <c r="M712" s="70"/>
      <c r="N712" s="69">
        <v>12.64</v>
      </c>
      <c r="O712" s="70"/>
      <c r="P712" s="69">
        <v>74.12</v>
      </c>
      <c r="Q712" s="70"/>
    </row>
    <row r="713" spans="1:20" ht="15.75" x14ac:dyDescent="0.25">
      <c r="A713" s="74" t="s">
        <v>426</v>
      </c>
      <c r="B713" s="75"/>
      <c r="C713" s="75"/>
      <c r="D713" s="75"/>
      <c r="E713" s="75"/>
      <c r="F713" s="76"/>
      <c r="G713" s="67" t="s">
        <v>427</v>
      </c>
      <c r="H713" s="69">
        <v>4</v>
      </c>
      <c r="I713" s="70"/>
      <c r="J713" s="69">
        <v>0.9</v>
      </c>
      <c r="K713" s="70"/>
      <c r="L713" s="69">
        <v>1.2</v>
      </c>
      <c r="M713" s="70"/>
      <c r="N713" s="69">
        <v>0.12</v>
      </c>
      <c r="O713" s="70"/>
      <c r="P713" s="69">
        <v>11.72</v>
      </c>
      <c r="Q713" s="70"/>
    </row>
    <row r="714" spans="1:20" ht="15.75" x14ac:dyDescent="0.25">
      <c r="A714" s="74" t="s">
        <v>107</v>
      </c>
      <c r="B714" s="75"/>
      <c r="C714" s="75"/>
      <c r="D714" s="75"/>
      <c r="E714" s="75"/>
      <c r="F714" s="76"/>
      <c r="G714" s="28" t="s">
        <v>108</v>
      </c>
      <c r="H714" s="69">
        <v>30</v>
      </c>
      <c r="I714" s="70"/>
      <c r="J714" s="69">
        <v>2.19</v>
      </c>
      <c r="K714" s="70"/>
      <c r="L714" s="69">
        <v>0.63</v>
      </c>
      <c r="M714" s="70"/>
      <c r="N714" s="69">
        <v>13.2</v>
      </c>
      <c r="O714" s="70"/>
      <c r="P714" s="69">
        <v>71.7</v>
      </c>
      <c r="Q714" s="70"/>
    </row>
    <row r="715" spans="1:20" ht="15.75" x14ac:dyDescent="0.25">
      <c r="A715" s="81" t="s">
        <v>285</v>
      </c>
      <c r="B715" s="82"/>
      <c r="C715" s="82"/>
      <c r="D715" s="82"/>
      <c r="E715" s="82"/>
      <c r="F715" s="83"/>
      <c r="G715" s="29" t="s">
        <v>286</v>
      </c>
      <c r="H715" s="106">
        <v>60</v>
      </c>
      <c r="I715" s="107"/>
      <c r="J715" s="69">
        <v>15.08</v>
      </c>
      <c r="K715" s="70"/>
      <c r="L715" s="69">
        <v>6.72</v>
      </c>
      <c r="M715" s="70"/>
      <c r="N715" s="69">
        <v>5.85</v>
      </c>
      <c r="O715" s="70"/>
      <c r="P715" s="69">
        <v>132.12</v>
      </c>
      <c r="Q715" s="70"/>
    </row>
    <row r="716" spans="1:20" ht="15.75" x14ac:dyDescent="0.25">
      <c r="A716" s="78" t="s">
        <v>89</v>
      </c>
      <c r="B716" s="79"/>
      <c r="C716" s="79"/>
      <c r="D716" s="79"/>
      <c r="E716" s="79"/>
      <c r="F716" s="80"/>
      <c r="G716" s="37" t="s">
        <v>90</v>
      </c>
      <c r="H716" s="69">
        <v>50</v>
      </c>
      <c r="I716" s="70"/>
      <c r="J716" s="69">
        <v>3.03</v>
      </c>
      <c r="K716" s="70"/>
      <c r="L716" s="69">
        <v>2.75</v>
      </c>
      <c r="M716" s="70"/>
      <c r="N716" s="69">
        <v>16.7</v>
      </c>
      <c r="O716" s="70"/>
      <c r="P716" s="69">
        <v>101.8</v>
      </c>
      <c r="Q716" s="77"/>
      <c r="R716" s="53"/>
      <c r="S716" s="50"/>
      <c r="T716" s="50"/>
    </row>
    <row r="717" spans="1:20" ht="15.75" x14ac:dyDescent="0.25">
      <c r="A717" s="74" t="s">
        <v>378</v>
      </c>
      <c r="B717" s="75"/>
      <c r="C717" s="75"/>
      <c r="D717" s="75"/>
      <c r="E717" s="75"/>
      <c r="F717" s="76"/>
      <c r="G717" s="28" t="s">
        <v>153</v>
      </c>
      <c r="H717" s="69">
        <v>40</v>
      </c>
      <c r="I717" s="70"/>
      <c r="J717" s="69">
        <v>0.67</v>
      </c>
      <c r="K717" s="70"/>
      <c r="L717" s="69">
        <v>1.86</v>
      </c>
      <c r="M717" s="70"/>
      <c r="N717" s="69">
        <v>4.5999999999999996</v>
      </c>
      <c r="O717" s="70"/>
      <c r="P717" s="69">
        <v>34.28</v>
      </c>
      <c r="Q717" s="77"/>
      <c r="R717" s="51"/>
      <c r="S717" s="52"/>
      <c r="T717" s="52"/>
    </row>
    <row r="718" spans="1:20" ht="15.75" x14ac:dyDescent="0.25">
      <c r="A718" s="74" t="s">
        <v>353</v>
      </c>
      <c r="B718" s="75"/>
      <c r="C718" s="75"/>
      <c r="D718" s="75"/>
      <c r="E718" s="75"/>
      <c r="F718" s="76"/>
      <c r="G718" s="48" t="s">
        <v>287</v>
      </c>
      <c r="H718" s="69">
        <v>30</v>
      </c>
      <c r="I718" s="70"/>
      <c r="J718" s="69">
        <v>0.3</v>
      </c>
      <c r="K718" s="70"/>
      <c r="L718" s="69">
        <v>1.45</v>
      </c>
      <c r="M718" s="70"/>
      <c r="N718" s="69">
        <v>2.64</v>
      </c>
      <c r="O718" s="70"/>
      <c r="P718" s="69">
        <v>21.78</v>
      </c>
      <c r="Q718" s="77"/>
      <c r="R718" s="53"/>
      <c r="S718" s="50"/>
      <c r="T718" s="50"/>
    </row>
    <row r="719" spans="1:20" ht="15.75" x14ac:dyDescent="0.25">
      <c r="A719" s="74" t="s">
        <v>21</v>
      </c>
      <c r="B719" s="75"/>
      <c r="C719" s="75"/>
      <c r="D719" s="75"/>
      <c r="E719" s="75"/>
      <c r="F719" s="76"/>
      <c r="G719" s="59" t="s">
        <v>22</v>
      </c>
      <c r="H719" s="69">
        <v>20</v>
      </c>
      <c r="I719" s="70"/>
      <c r="J719" s="69">
        <v>0.16</v>
      </c>
      <c r="K719" s="70"/>
      <c r="L719" s="69">
        <v>0.04</v>
      </c>
      <c r="M719" s="70"/>
      <c r="N719" s="69">
        <v>0.46</v>
      </c>
      <c r="O719" s="70"/>
      <c r="P719" s="69">
        <v>2.2000000000000002</v>
      </c>
      <c r="Q719" s="70"/>
      <c r="R719" s="50"/>
      <c r="S719" s="50"/>
      <c r="T719" s="50"/>
    </row>
    <row r="720" spans="1:20" ht="15.75" x14ac:dyDescent="0.25">
      <c r="A720" s="74" t="s">
        <v>213</v>
      </c>
      <c r="B720" s="75"/>
      <c r="C720" s="75"/>
      <c r="D720" s="75"/>
      <c r="E720" s="75"/>
      <c r="F720" s="76"/>
      <c r="G720" s="28" t="s">
        <v>47</v>
      </c>
      <c r="H720" s="69">
        <v>150</v>
      </c>
      <c r="I720" s="70"/>
      <c r="J720" s="69">
        <v>0.04</v>
      </c>
      <c r="K720" s="70"/>
      <c r="L720" s="69">
        <v>0.01</v>
      </c>
      <c r="M720" s="70"/>
      <c r="N720" s="69">
        <v>0.55000000000000004</v>
      </c>
      <c r="O720" s="70"/>
      <c r="P720" s="69">
        <v>2.15</v>
      </c>
      <c r="Q720" s="70"/>
    </row>
    <row r="721" spans="1:20" ht="15.75" x14ac:dyDescent="0.25">
      <c r="A721" s="99" t="s">
        <v>14</v>
      </c>
      <c r="B721" s="100"/>
      <c r="C721" s="100"/>
      <c r="D721" s="100"/>
      <c r="E721" s="100"/>
      <c r="F721" s="100"/>
      <c r="G721" s="100"/>
      <c r="H721" s="100"/>
      <c r="I721" s="100"/>
      <c r="J721" s="90">
        <f>+J712+J714+J715+J717+J720+J716+J718+J719+J713</f>
        <v>25.220000000000002</v>
      </c>
      <c r="K721" s="91"/>
      <c r="L721" s="90">
        <f>+L712+L714+L715+L717+L720+L716+L718+L719+L713</f>
        <v>16.849999999999998</v>
      </c>
      <c r="M721" s="91"/>
      <c r="N721" s="90">
        <f>+N712+N714+N715+N717+N720+N716+N718+N719+N713</f>
        <v>56.759999999999991</v>
      </c>
      <c r="O721" s="91"/>
      <c r="P721" s="90">
        <f>+P712+P714+P715+P717+P720+P716+P718+P719+P713</f>
        <v>451.87000000000006</v>
      </c>
      <c r="Q721" s="91"/>
    </row>
    <row r="723" spans="1:20" ht="15.75" x14ac:dyDescent="0.25">
      <c r="G723" s="90" t="s">
        <v>321</v>
      </c>
      <c r="H723" s="129"/>
      <c r="I723" s="129"/>
      <c r="J723" s="91"/>
    </row>
    <row r="725" spans="1:20" ht="15.75" x14ac:dyDescent="0.25">
      <c r="A725" s="92" t="s">
        <v>1</v>
      </c>
      <c r="B725" s="93"/>
      <c r="C725" s="93"/>
      <c r="D725" s="93"/>
      <c r="E725" s="93"/>
      <c r="F725" s="93"/>
      <c r="G725" s="94" t="s">
        <v>2</v>
      </c>
      <c r="H725" s="94" t="s">
        <v>3</v>
      </c>
      <c r="I725" s="94"/>
      <c r="J725" s="94" t="s">
        <v>4</v>
      </c>
      <c r="K725" s="94"/>
      <c r="L725" s="94"/>
      <c r="M725" s="94"/>
      <c r="N725" s="94"/>
      <c r="O725" s="94"/>
      <c r="P725" s="95" t="s">
        <v>5</v>
      </c>
      <c r="Q725" s="96"/>
    </row>
    <row r="726" spans="1:20" ht="15.75" x14ac:dyDescent="0.25">
      <c r="A726" s="93"/>
      <c r="B726" s="93"/>
      <c r="C726" s="93"/>
      <c r="D726" s="93"/>
      <c r="E726" s="93"/>
      <c r="F726" s="93"/>
      <c r="G726" s="94"/>
      <c r="H726" s="94"/>
      <c r="I726" s="94"/>
      <c r="J726" s="90" t="s">
        <v>6</v>
      </c>
      <c r="K726" s="91"/>
      <c r="L726" s="90" t="s">
        <v>7</v>
      </c>
      <c r="M726" s="91"/>
      <c r="N726" s="90" t="s">
        <v>8</v>
      </c>
      <c r="O726" s="91"/>
      <c r="P726" s="97"/>
      <c r="Q726" s="98"/>
    </row>
    <row r="727" spans="1:20" ht="15.75" x14ac:dyDescent="0.25">
      <c r="A727" s="74" t="s">
        <v>61</v>
      </c>
      <c r="B727" s="75"/>
      <c r="C727" s="75"/>
      <c r="D727" s="75"/>
      <c r="E727" s="75"/>
      <c r="F727" s="76"/>
      <c r="G727" s="28" t="s">
        <v>62</v>
      </c>
      <c r="H727" s="69">
        <v>120</v>
      </c>
      <c r="I727" s="70"/>
      <c r="J727" s="69">
        <v>17.489999999999998</v>
      </c>
      <c r="K727" s="70"/>
      <c r="L727" s="69">
        <v>7.82</v>
      </c>
      <c r="M727" s="70"/>
      <c r="N727" s="69">
        <v>36.39</v>
      </c>
      <c r="O727" s="70"/>
      <c r="P727" s="69">
        <v>279.26</v>
      </c>
      <c r="Q727" s="70"/>
    </row>
    <row r="728" spans="1:20" ht="15.75" x14ac:dyDescent="0.25">
      <c r="A728" s="74" t="s">
        <v>200</v>
      </c>
      <c r="B728" s="75"/>
      <c r="C728" s="75"/>
      <c r="D728" s="75"/>
      <c r="E728" s="75"/>
      <c r="F728" s="76"/>
      <c r="G728" s="43" t="s">
        <v>63</v>
      </c>
      <c r="H728" s="72" t="s">
        <v>156</v>
      </c>
      <c r="I728" s="73"/>
      <c r="J728" s="72" t="s">
        <v>359</v>
      </c>
      <c r="K728" s="73"/>
      <c r="L728" s="72" t="s">
        <v>184</v>
      </c>
      <c r="M728" s="73"/>
      <c r="N728" s="72" t="s">
        <v>359</v>
      </c>
      <c r="O728" s="73"/>
      <c r="P728" s="72" t="s">
        <v>360</v>
      </c>
      <c r="Q728" s="89"/>
      <c r="R728" s="53"/>
      <c r="S728" s="50"/>
      <c r="T728" s="50"/>
    </row>
    <row r="729" spans="1:20" ht="15.75" x14ac:dyDescent="0.25">
      <c r="A729" s="74" t="s">
        <v>126</v>
      </c>
      <c r="B729" s="75"/>
      <c r="C729" s="75"/>
      <c r="D729" s="75"/>
      <c r="E729" s="75"/>
      <c r="F729" s="76"/>
      <c r="G729" s="60" t="s">
        <v>127</v>
      </c>
      <c r="H729" s="72" t="s">
        <v>114</v>
      </c>
      <c r="I729" s="73"/>
      <c r="J729" s="72" t="s">
        <v>342</v>
      </c>
      <c r="K729" s="73"/>
      <c r="L729" s="72" t="s">
        <v>54</v>
      </c>
      <c r="M729" s="73"/>
      <c r="N729" s="72" t="s">
        <v>389</v>
      </c>
      <c r="O729" s="73"/>
      <c r="P729" s="72" t="s">
        <v>390</v>
      </c>
      <c r="Q729" s="89"/>
      <c r="R729" s="53"/>
      <c r="S729" s="50"/>
      <c r="T729" s="50"/>
    </row>
    <row r="730" spans="1:20" ht="15.75" x14ac:dyDescent="0.25">
      <c r="A730" s="74" t="s">
        <v>281</v>
      </c>
      <c r="B730" s="75"/>
      <c r="C730" s="75"/>
      <c r="D730" s="75"/>
      <c r="E730" s="75"/>
      <c r="F730" s="76"/>
      <c r="G730" s="30" t="s">
        <v>214</v>
      </c>
      <c r="H730" s="72" t="s">
        <v>131</v>
      </c>
      <c r="I730" s="73"/>
      <c r="J730" s="72" t="s">
        <v>132</v>
      </c>
      <c r="K730" s="73"/>
      <c r="L730" s="72" t="s">
        <v>134</v>
      </c>
      <c r="M730" s="73"/>
      <c r="N730" s="72" t="s">
        <v>282</v>
      </c>
      <c r="O730" s="73"/>
      <c r="P730" s="72" t="s">
        <v>136</v>
      </c>
      <c r="Q730" s="73"/>
    </row>
    <row r="731" spans="1:20" ht="15.75" x14ac:dyDescent="0.25">
      <c r="A731" s="74" t="s">
        <v>37</v>
      </c>
      <c r="B731" s="75"/>
      <c r="C731" s="75"/>
      <c r="D731" s="75"/>
      <c r="E731" s="75"/>
      <c r="F731" s="76"/>
      <c r="G731" s="28" t="s">
        <v>12</v>
      </c>
      <c r="H731" s="72" t="s">
        <v>52</v>
      </c>
      <c r="I731" s="73"/>
      <c r="J731" s="72" t="s">
        <v>54</v>
      </c>
      <c r="K731" s="73"/>
      <c r="L731" s="72" t="s">
        <v>54</v>
      </c>
      <c r="M731" s="73"/>
      <c r="N731" s="72" t="s">
        <v>54</v>
      </c>
      <c r="O731" s="73"/>
      <c r="P731" s="72" t="s">
        <v>54</v>
      </c>
      <c r="Q731" s="73"/>
    </row>
    <row r="732" spans="1:20" ht="15.75" x14ac:dyDescent="0.25">
      <c r="A732" s="74" t="s">
        <v>311</v>
      </c>
      <c r="B732" s="75"/>
      <c r="C732" s="75"/>
      <c r="D732" s="75"/>
      <c r="E732" s="75"/>
      <c r="F732" s="76"/>
      <c r="G732" s="28" t="s">
        <v>13</v>
      </c>
      <c r="H732" s="72" t="s">
        <v>104</v>
      </c>
      <c r="I732" s="73"/>
      <c r="J732" s="72" t="s">
        <v>366</v>
      </c>
      <c r="K732" s="73"/>
      <c r="L732" s="72" t="s">
        <v>367</v>
      </c>
      <c r="M732" s="73"/>
      <c r="N732" s="72" t="s">
        <v>368</v>
      </c>
      <c r="O732" s="73"/>
      <c r="P732" s="72" t="s">
        <v>369</v>
      </c>
      <c r="Q732" s="73"/>
    </row>
    <row r="733" spans="1:20" ht="15.75" x14ac:dyDescent="0.25">
      <c r="A733" s="99" t="s">
        <v>14</v>
      </c>
      <c r="B733" s="100"/>
      <c r="C733" s="100"/>
      <c r="D733" s="100"/>
      <c r="E733" s="100"/>
      <c r="F733" s="100"/>
      <c r="G733" s="100"/>
      <c r="H733" s="100"/>
      <c r="I733" s="100"/>
      <c r="J733" s="87">
        <f>+J727+J728+J730+J732+J729</f>
        <v>20.399999999999995</v>
      </c>
      <c r="K733" s="110"/>
      <c r="L733" s="87">
        <f>+L727+L728+L730+L731+L732+L729</f>
        <v>8.94</v>
      </c>
      <c r="M733" s="110"/>
      <c r="N733" s="87">
        <f>+N727+N728+N730+N731+N732+N729</f>
        <v>63.150000000000006</v>
      </c>
      <c r="O733" s="110"/>
      <c r="P733" s="87">
        <f>+P727+P728+P730+P731+P732+P729</f>
        <v>400.66999999999996</v>
      </c>
      <c r="Q733" s="110"/>
    </row>
    <row r="734" spans="1:20" ht="15.75" x14ac:dyDescent="0.25">
      <c r="A734" s="99" t="s">
        <v>49</v>
      </c>
      <c r="B734" s="100"/>
      <c r="C734" s="100"/>
      <c r="D734" s="100"/>
      <c r="E734" s="100"/>
      <c r="F734" s="100"/>
      <c r="G734" s="100"/>
      <c r="H734" s="100"/>
      <c r="I734" s="100"/>
      <c r="J734" s="87">
        <f>+J706+J721+J733</f>
        <v>56.11</v>
      </c>
      <c r="K734" s="88"/>
      <c r="L734" s="87">
        <f>+L706+L721+L733</f>
        <v>31.839999999999996</v>
      </c>
      <c r="M734" s="88"/>
      <c r="N734" s="87">
        <f>+N706+N721+N733</f>
        <v>150.30000000000001</v>
      </c>
      <c r="O734" s="111"/>
      <c r="P734" s="87">
        <f>+P706+P721+P733</f>
        <v>1058.29</v>
      </c>
      <c r="Q734" s="88"/>
    </row>
    <row r="735" spans="1:20" ht="15.7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9"/>
      <c r="K735" s="9"/>
      <c r="L735" s="9"/>
      <c r="M735" s="9"/>
      <c r="N735" s="9"/>
      <c r="O735" s="9"/>
      <c r="P735" s="9"/>
      <c r="Q735" s="9"/>
    </row>
    <row r="736" spans="1:20" ht="15.75" x14ac:dyDescent="0.25">
      <c r="A736" s="103" t="s">
        <v>27</v>
      </c>
      <c r="B736" s="103"/>
      <c r="C736" s="103"/>
      <c r="D736" s="103"/>
      <c r="E736" s="103"/>
      <c r="F736" s="103"/>
      <c r="G736" s="103"/>
      <c r="H736" s="103"/>
      <c r="I736" s="8"/>
      <c r="J736" s="9"/>
      <c r="K736" s="9"/>
      <c r="L736" s="9"/>
      <c r="M736" s="9"/>
      <c r="N736" s="9"/>
      <c r="O736" s="9"/>
      <c r="P736" s="9"/>
      <c r="Q736" s="9"/>
      <c r="R736">
        <v>13</v>
      </c>
    </row>
    <row r="737" spans="1:19" ht="15.75" x14ac:dyDescent="0.25">
      <c r="A737" s="27"/>
      <c r="B737" s="27"/>
      <c r="C737" s="27"/>
      <c r="D737" s="27"/>
      <c r="E737" s="27"/>
      <c r="F737" s="27"/>
      <c r="G737" s="27"/>
      <c r="H737" s="27"/>
      <c r="I737" s="8"/>
      <c r="J737" s="9"/>
      <c r="K737" s="9"/>
      <c r="L737" s="9"/>
      <c r="M737" s="9"/>
      <c r="N737" s="9"/>
      <c r="O737" s="9"/>
      <c r="P737" s="9"/>
      <c r="Q737" s="9"/>
    </row>
    <row r="738" spans="1:19" ht="15.75" x14ac:dyDescent="0.25">
      <c r="A738" s="27"/>
      <c r="B738" s="27"/>
      <c r="C738" s="27"/>
      <c r="D738" s="27"/>
      <c r="E738" s="27"/>
      <c r="F738" s="27"/>
      <c r="G738" s="27"/>
      <c r="H738" s="27"/>
      <c r="I738" s="8"/>
      <c r="J738" s="9"/>
      <c r="K738" s="9"/>
      <c r="L738" s="9"/>
      <c r="M738" s="9"/>
      <c r="N738" s="9"/>
      <c r="O738" s="9"/>
      <c r="P738" s="9"/>
      <c r="Q738" s="9"/>
    </row>
    <row r="739" spans="1:19" ht="15.75" x14ac:dyDescent="0.25">
      <c r="A739" s="27"/>
      <c r="B739" s="27"/>
      <c r="C739" s="27"/>
      <c r="D739" s="27"/>
      <c r="E739" s="27"/>
      <c r="F739" s="27"/>
      <c r="G739" s="27"/>
      <c r="H739" s="27"/>
      <c r="I739" s="8"/>
      <c r="J739" s="9"/>
      <c r="K739" s="9"/>
      <c r="L739" s="9"/>
      <c r="M739" s="9"/>
      <c r="N739" s="9"/>
      <c r="O739" s="9"/>
      <c r="P739" s="9"/>
      <c r="Q739" s="9"/>
    </row>
    <row r="740" spans="1:19" ht="15.75" x14ac:dyDescent="0.25">
      <c r="A740" s="27"/>
      <c r="B740" s="27"/>
      <c r="C740" s="27"/>
      <c r="D740" s="27"/>
      <c r="E740" s="27"/>
      <c r="F740" s="27"/>
      <c r="G740" s="27"/>
      <c r="H740" s="27"/>
      <c r="I740" s="8"/>
      <c r="J740" s="9"/>
      <c r="K740" s="9"/>
      <c r="L740" s="9"/>
      <c r="M740" s="9"/>
      <c r="N740" s="9"/>
      <c r="O740" s="9"/>
      <c r="P740" s="9"/>
      <c r="Q740" s="9"/>
    </row>
    <row r="741" spans="1:19" ht="15.75" x14ac:dyDescent="0.25">
      <c r="A741" s="27"/>
      <c r="B741" s="27"/>
      <c r="C741" s="27"/>
      <c r="D741" s="27"/>
      <c r="E741" s="27"/>
      <c r="F741" s="27"/>
      <c r="G741" s="27"/>
      <c r="H741" s="27"/>
      <c r="I741" s="8"/>
      <c r="J741" s="9"/>
      <c r="K741" s="9"/>
      <c r="L741" s="9"/>
      <c r="M741" s="9"/>
      <c r="N741" s="9"/>
      <c r="O741" s="9"/>
      <c r="P741" s="9"/>
      <c r="Q741" s="9"/>
    </row>
    <row r="742" spans="1:19" ht="15.75" x14ac:dyDescent="0.25">
      <c r="A742" s="25"/>
      <c r="B742" s="25"/>
      <c r="C742" s="25"/>
      <c r="D742" s="25"/>
      <c r="E742" s="25"/>
      <c r="F742" s="25"/>
      <c r="G742" s="25"/>
      <c r="H742" s="25"/>
      <c r="I742" s="8"/>
      <c r="J742" s="9"/>
      <c r="K742" s="9"/>
      <c r="L742" s="9"/>
      <c r="M742" s="9"/>
      <c r="N742" s="9"/>
      <c r="O742" s="9"/>
      <c r="P742" s="9"/>
      <c r="Q742" s="9"/>
    </row>
    <row r="743" spans="1:19" ht="15.75" x14ac:dyDescent="0.25">
      <c r="A743" s="25"/>
      <c r="B743" s="25"/>
      <c r="C743" s="25"/>
      <c r="D743" s="25"/>
      <c r="E743" s="25"/>
      <c r="F743" s="25"/>
      <c r="G743" s="25"/>
      <c r="H743" s="25"/>
      <c r="I743" s="8"/>
      <c r="J743" s="9"/>
      <c r="K743" s="9"/>
      <c r="L743" s="9"/>
      <c r="M743" s="9"/>
      <c r="N743" s="9"/>
      <c r="O743" s="9"/>
      <c r="P743" s="9"/>
      <c r="Q743" s="9"/>
    </row>
    <row r="744" spans="1:19" ht="15.75" x14ac:dyDescent="0.25">
      <c r="A744" s="49"/>
      <c r="B744" s="49"/>
      <c r="C744" s="49"/>
      <c r="D744" s="49"/>
      <c r="E744" s="49"/>
      <c r="F744" s="49"/>
      <c r="G744" s="49"/>
      <c r="H744" s="49"/>
      <c r="I744" s="8"/>
      <c r="J744" s="9"/>
      <c r="K744" s="9"/>
      <c r="L744" s="9"/>
      <c r="M744" s="9"/>
      <c r="N744" s="9"/>
      <c r="O744" s="9"/>
      <c r="P744" s="9"/>
      <c r="Q744" s="9"/>
    </row>
    <row r="745" spans="1:19" ht="15.75" x14ac:dyDescent="0.25">
      <c r="A745" s="49"/>
      <c r="B745" s="49"/>
      <c r="C745" s="49"/>
      <c r="D745" s="49"/>
      <c r="E745" s="49"/>
      <c r="F745" s="49"/>
      <c r="G745" s="49"/>
      <c r="H745" s="49"/>
      <c r="I745" s="8"/>
      <c r="J745" s="9"/>
      <c r="K745" s="9"/>
      <c r="L745" s="9"/>
      <c r="M745" s="9"/>
      <c r="N745" s="9"/>
      <c r="O745" s="9"/>
      <c r="P745" s="9"/>
      <c r="Q745" s="9"/>
    </row>
    <row r="746" spans="1:19" ht="15.75" x14ac:dyDescent="0.25">
      <c r="A746" s="49"/>
      <c r="B746" s="49"/>
      <c r="C746" s="49"/>
      <c r="D746" s="49"/>
      <c r="E746" s="49"/>
      <c r="F746" s="49"/>
      <c r="G746" s="49"/>
      <c r="H746" s="49"/>
      <c r="I746" s="8"/>
      <c r="J746" s="9"/>
      <c r="K746" s="9"/>
      <c r="L746" s="9"/>
      <c r="M746" s="9"/>
      <c r="N746" s="9"/>
      <c r="O746" s="9"/>
      <c r="P746" s="9"/>
      <c r="Q746" s="9"/>
    </row>
    <row r="747" spans="1:19" ht="15.75" x14ac:dyDescent="0.25">
      <c r="A747" s="27"/>
      <c r="B747" s="27"/>
      <c r="C747" s="27"/>
      <c r="D747" s="27"/>
      <c r="E747" s="27"/>
      <c r="F747" s="27"/>
      <c r="G747" s="27"/>
      <c r="H747" s="27"/>
    </row>
    <row r="748" spans="1:19" ht="15" customHeight="1" x14ac:dyDescent="0.25">
      <c r="A748" s="130" t="s">
        <v>308</v>
      </c>
      <c r="B748" s="131"/>
      <c r="C748" s="131"/>
      <c r="D748" s="131"/>
      <c r="E748" s="131"/>
      <c r="I748" s="15"/>
      <c r="J748" s="15"/>
      <c r="P748" s="71" t="s">
        <v>440</v>
      </c>
      <c r="Q748" s="71"/>
      <c r="R748" s="71"/>
      <c r="S748" s="71"/>
    </row>
    <row r="749" spans="1:19" ht="15" customHeight="1" x14ac:dyDescent="0.25">
      <c r="A749" s="131"/>
      <c r="B749" s="131"/>
      <c r="C749" s="131"/>
      <c r="D749" s="131"/>
      <c r="E749" s="131"/>
      <c r="I749" s="15"/>
      <c r="J749" s="15"/>
      <c r="P749" s="71"/>
      <c r="Q749" s="71"/>
      <c r="R749" s="71"/>
      <c r="S749" s="71"/>
    </row>
    <row r="750" spans="1:19" ht="15" customHeight="1" x14ac:dyDescent="0.25">
      <c r="A750" s="131"/>
      <c r="B750" s="131"/>
      <c r="C750" s="131"/>
      <c r="D750" s="131"/>
      <c r="E750" s="131"/>
      <c r="I750" s="15"/>
      <c r="J750" s="15"/>
      <c r="P750" s="71"/>
      <c r="Q750" s="71"/>
      <c r="R750" s="71"/>
      <c r="S750" s="71"/>
    </row>
    <row r="751" spans="1:19" ht="15" customHeight="1" x14ac:dyDescent="0.25">
      <c r="I751" s="15"/>
      <c r="J751" s="15"/>
      <c r="P751" s="71"/>
      <c r="Q751" s="71"/>
      <c r="R751" s="71"/>
      <c r="S751" s="71"/>
    </row>
    <row r="752" spans="1:19" ht="15" customHeight="1" x14ac:dyDescent="0.25">
      <c r="A752" s="132" t="s">
        <v>215</v>
      </c>
      <c r="B752" s="132"/>
      <c r="C752" s="132"/>
      <c r="D752" s="132"/>
      <c r="I752" s="15"/>
      <c r="J752" s="15"/>
      <c r="P752" s="71"/>
      <c r="Q752" s="71"/>
      <c r="R752" s="71"/>
      <c r="S752" s="71"/>
    </row>
    <row r="753" spans="1:20" ht="15" customHeight="1" x14ac:dyDescent="0.25">
      <c r="P753" s="71"/>
      <c r="Q753" s="71"/>
      <c r="R753" s="71"/>
      <c r="S753" s="71"/>
    </row>
    <row r="754" spans="1:20" ht="15.75" x14ac:dyDescent="0.25">
      <c r="A754" s="20"/>
      <c r="B754" s="20"/>
      <c r="C754" s="20"/>
      <c r="D754" s="20"/>
      <c r="G754" s="133" t="s">
        <v>319</v>
      </c>
      <c r="H754" s="133"/>
      <c r="I754" s="133"/>
      <c r="J754" s="133"/>
      <c r="P754" s="21"/>
      <c r="Q754" s="21"/>
      <c r="R754" s="21"/>
      <c r="S754" s="21"/>
    </row>
    <row r="755" spans="1:20" ht="15.75" x14ac:dyDescent="0.25">
      <c r="A755" s="20"/>
      <c r="B755" s="20"/>
      <c r="C755" s="20"/>
      <c r="D755" s="20"/>
      <c r="P755" s="21"/>
      <c r="Q755" s="21"/>
      <c r="R755" s="21"/>
      <c r="S755" s="21"/>
    </row>
    <row r="756" spans="1:20" ht="15.75" x14ac:dyDescent="0.25">
      <c r="A756" s="134" t="s">
        <v>1</v>
      </c>
      <c r="B756" s="135"/>
      <c r="C756" s="135"/>
      <c r="D756" s="135"/>
      <c r="E756" s="135"/>
      <c r="F756" s="135"/>
      <c r="G756" s="136" t="s">
        <v>2</v>
      </c>
      <c r="H756" s="136" t="s">
        <v>3</v>
      </c>
      <c r="I756" s="136"/>
      <c r="J756" s="136" t="s">
        <v>4</v>
      </c>
      <c r="K756" s="136"/>
      <c r="L756" s="136"/>
      <c r="M756" s="136"/>
      <c r="N756" s="136"/>
      <c r="O756" s="136"/>
      <c r="P756" s="137" t="s">
        <v>5</v>
      </c>
      <c r="Q756" s="138"/>
    </row>
    <row r="757" spans="1:20" ht="15.75" x14ac:dyDescent="0.25">
      <c r="A757" s="135"/>
      <c r="B757" s="135"/>
      <c r="C757" s="135"/>
      <c r="D757" s="135"/>
      <c r="E757" s="135"/>
      <c r="F757" s="135"/>
      <c r="G757" s="136"/>
      <c r="H757" s="136"/>
      <c r="I757" s="136"/>
      <c r="J757" s="141" t="s">
        <v>6</v>
      </c>
      <c r="K757" s="142"/>
      <c r="L757" s="141" t="s">
        <v>7</v>
      </c>
      <c r="M757" s="142"/>
      <c r="N757" s="141" t="s">
        <v>8</v>
      </c>
      <c r="O757" s="142"/>
      <c r="P757" s="139"/>
      <c r="Q757" s="140"/>
    </row>
    <row r="758" spans="1:20" ht="15.75" x14ac:dyDescent="0.25">
      <c r="A758" s="143" t="s">
        <v>72</v>
      </c>
      <c r="B758" s="144"/>
      <c r="C758" s="144"/>
      <c r="D758" s="144"/>
      <c r="E758" s="144"/>
      <c r="F758" s="145"/>
      <c r="G758" s="2" t="s">
        <v>73</v>
      </c>
      <c r="H758" s="72" t="s">
        <v>52</v>
      </c>
      <c r="I758" s="73"/>
      <c r="J758" s="146">
        <v>4.8899999999999997</v>
      </c>
      <c r="K758" s="147"/>
      <c r="L758" s="72" t="s">
        <v>428</v>
      </c>
      <c r="M758" s="73"/>
      <c r="N758" s="72" t="s">
        <v>429</v>
      </c>
      <c r="O758" s="73"/>
      <c r="P758" s="72" t="s">
        <v>430</v>
      </c>
      <c r="Q758" s="73"/>
    </row>
    <row r="759" spans="1:20" ht="15.75" x14ac:dyDescent="0.25">
      <c r="A759" s="143" t="s">
        <v>312</v>
      </c>
      <c r="B759" s="144"/>
      <c r="C759" s="144"/>
      <c r="D759" s="144"/>
      <c r="E759" s="144"/>
      <c r="F759" s="145"/>
      <c r="G759" s="32" t="s">
        <v>313</v>
      </c>
      <c r="H759" s="72" t="s">
        <v>196</v>
      </c>
      <c r="I759" s="73"/>
      <c r="J759" s="146">
        <v>0.25</v>
      </c>
      <c r="K759" s="147"/>
      <c r="L759" s="72" t="s">
        <v>54</v>
      </c>
      <c r="M759" s="73"/>
      <c r="N759" s="72" t="s">
        <v>314</v>
      </c>
      <c r="O759" s="73"/>
      <c r="P759" s="72" t="s">
        <v>315</v>
      </c>
      <c r="Q759" s="73"/>
    </row>
    <row r="760" spans="1:20" x14ac:dyDescent="0.25">
      <c r="A760" s="112" t="s">
        <v>299</v>
      </c>
      <c r="B760" s="113"/>
      <c r="C760" s="113"/>
      <c r="D760" s="113"/>
      <c r="E760" s="113"/>
      <c r="F760" s="114"/>
      <c r="G760" s="118" t="s">
        <v>300</v>
      </c>
      <c r="H760" s="120" t="s">
        <v>301</v>
      </c>
      <c r="I760" s="121"/>
      <c r="J760" s="120" t="s">
        <v>403</v>
      </c>
      <c r="K760" s="121"/>
      <c r="L760" s="120" t="s">
        <v>335</v>
      </c>
      <c r="M760" s="121"/>
      <c r="N760" s="120" t="s">
        <v>404</v>
      </c>
      <c r="O760" s="121"/>
      <c r="P760" s="120" t="s">
        <v>337</v>
      </c>
      <c r="Q760" s="121"/>
    </row>
    <row r="761" spans="1:20" x14ac:dyDescent="0.25">
      <c r="A761" s="115"/>
      <c r="B761" s="116"/>
      <c r="C761" s="116"/>
      <c r="D761" s="116"/>
      <c r="E761" s="116"/>
      <c r="F761" s="117"/>
      <c r="G761" s="119"/>
      <c r="H761" s="122"/>
      <c r="I761" s="123"/>
      <c r="J761" s="122"/>
      <c r="K761" s="123"/>
      <c r="L761" s="122"/>
      <c r="M761" s="123"/>
      <c r="N761" s="122"/>
      <c r="O761" s="123"/>
      <c r="P761" s="122"/>
      <c r="Q761" s="123"/>
    </row>
    <row r="762" spans="1:20" ht="15.75" x14ac:dyDescent="0.25">
      <c r="A762" s="150" t="s">
        <v>311</v>
      </c>
      <c r="B762" s="151"/>
      <c r="C762" s="151"/>
      <c r="D762" s="151"/>
      <c r="E762" s="151"/>
      <c r="F762" s="152"/>
      <c r="G762" s="32" t="s">
        <v>13</v>
      </c>
      <c r="H762" s="72" t="s">
        <v>361</v>
      </c>
      <c r="I762" s="73"/>
      <c r="J762" s="146">
        <v>0.86</v>
      </c>
      <c r="K762" s="147"/>
      <c r="L762" s="72" t="s">
        <v>363</v>
      </c>
      <c r="M762" s="73"/>
      <c r="N762" s="72" t="s">
        <v>364</v>
      </c>
      <c r="O762" s="73"/>
      <c r="P762" s="72" t="s">
        <v>365</v>
      </c>
      <c r="Q762" s="89"/>
      <c r="R762" s="53"/>
      <c r="S762" s="50"/>
      <c r="T762" s="50"/>
    </row>
    <row r="763" spans="1:20" ht="15.75" x14ac:dyDescent="0.25">
      <c r="A763" s="150" t="s">
        <v>185</v>
      </c>
      <c r="B763" s="151"/>
      <c r="C763" s="151"/>
      <c r="D763" s="151"/>
      <c r="E763" s="151"/>
      <c r="F763" s="152"/>
      <c r="G763" s="2" t="s">
        <v>50</v>
      </c>
      <c r="H763" s="72" t="s">
        <v>52</v>
      </c>
      <c r="I763" s="73"/>
      <c r="J763" s="146">
        <v>0</v>
      </c>
      <c r="K763" s="147"/>
      <c r="L763" s="72" t="s">
        <v>54</v>
      </c>
      <c r="M763" s="73"/>
      <c r="N763" s="72" t="s">
        <v>54</v>
      </c>
      <c r="O763" s="73"/>
      <c r="P763" s="72" t="s">
        <v>54</v>
      </c>
      <c r="Q763" s="73"/>
    </row>
    <row r="764" spans="1:20" ht="15.75" x14ac:dyDescent="0.25">
      <c r="A764" s="153" t="s">
        <v>14</v>
      </c>
      <c r="B764" s="154"/>
      <c r="C764" s="154"/>
      <c r="D764" s="154"/>
      <c r="E764" s="154"/>
      <c r="F764" s="154"/>
      <c r="G764" s="154"/>
      <c r="H764" s="154"/>
      <c r="I764" s="154"/>
      <c r="J764" s="87">
        <f>+J758+J762+J760+J759</f>
        <v>7.88</v>
      </c>
      <c r="K764" s="88"/>
      <c r="L764" s="87">
        <f>+L758+L760+L762+L759</f>
        <v>8.56</v>
      </c>
      <c r="M764" s="88"/>
      <c r="N764" s="87">
        <f>+N758+N760+N762+N759</f>
        <v>53.81</v>
      </c>
      <c r="O764" s="88"/>
      <c r="P764" s="87">
        <f>+P758+P760+P762+P759</f>
        <v>337.62</v>
      </c>
      <c r="Q764" s="88"/>
    </row>
    <row r="766" spans="1:20" ht="15.75" x14ac:dyDescent="0.25">
      <c r="G766" s="133" t="s">
        <v>320</v>
      </c>
      <c r="H766" s="133"/>
      <c r="I766" s="133"/>
      <c r="J766" s="133"/>
    </row>
    <row r="768" spans="1:20" ht="15.75" x14ac:dyDescent="0.25">
      <c r="A768" s="92" t="s">
        <v>1</v>
      </c>
      <c r="B768" s="93"/>
      <c r="C768" s="93"/>
      <c r="D768" s="93"/>
      <c r="E768" s="93"/>
      <c r="F768" s="93"/>
      <c r="G768" s="94" t="s">
        <v>2</v>
      </c>
      <c r="H768" s="94" t="s">
        <v>3</v>
      </c>
      <c r="I768" s="94"/>
      <c r="J768" s="94" t="s">
        <v>4</v>
      </c>
      <c r="K768" s="94"/>
      <c r="L768" s="94"/>
      <c r="M768" s="94"/>
      <c r="N768" s="94"/>
      <c r="O768" s="94"/>
      <c r="P768" s="95" t="s">
        <v>5</v>
      </c>
      <c r="Q768" s="96"/>
    </row>
    <row r="769" spans="1:20" ht="15.75" x14ac:dyDescent="0.25">
      <c r="A769" s="93"/>
      <c r="B769" s="93"/>
      <c r="C769" s="93"/>
      <c r="D769" s="93"/>
      <c r="E769" s="93"/>
      <c r="F769" s="93"/>
      <c r="G769" s="94"/>
      <c r="H769" s="94"/>
      <c r="I769" s="94"/>
      <c r="J769" s="90" t="s">
        <v>6</v>
      </c>
      <c r="K769" s="91"/>
      <c r="L769" s="90" t="s">
        <v>7</v>
      </c>
      <c r="M769" s="91"/>
      <c r="N769" s="90" t="s">
        <v>8</v>
      </c>
      <c r="O769" s="91"/>
      <c r="P769" s="97"/>
      <c r="Q769" s="98"/>
    </row>
    <row r="770" spans="1:20" ht="15.75" x14ac:dyDescent="0.25">
      <c r="A770" s="74" t="s">
        <v>233</v>
      </c>
      <c r="B770" s="75"/>
      <c r="C770" s="75"/>
      <c r="D770" s="75"/>
      <c r="E770" s="75"/>
      <c r="F770" s="76"/>
      <c r="G770" s="28" t="s">
        <v>234</v>
      </c>
      <c r="H770" s="69">
        <v>100</v>
      </c>
      <c r="I770" s="70"/>
      <c r="J770" s="69">
        <v>2.31</v>
      </c>
      <c r="K770" s="70"/>
      <c r="L770" s="69">
        <v>2.1800000000000002</v>
      </c>
      <c r="M770" s="70"/>
      <c r="N770" s="69">
        <v>8.66</v>
      </c>
      <c r="O770" s="70"/>
      <c r="P770" s="69">
        <v>59.8</v>
      </c>
      <c r="Q770" s="70"/>
    </row>
    <row r="771" spans="1:20" ht="15.75" x14ac:dyDescent="0.25">
      <c r="A771" s="74" t="s">
        <v>107</v>
      </c>
      <c r="B771" s="75"/>
      <c r="C771" s="75"/>
      <c r="D771" s="75"/>
      <c r="E771" s="75"/>
      <c r="F771" s="76"/>
      <c r="G771" s="28" t="s">
        <v>108</v>
      </c>
      <c r="H771" s="69">
        <v>30</v>
      </c>
      <c r="I771" s="70"/>
      <c r="J771" s="69">
        <v>2.19</v>
      </c>
      <c r="K771" s="70"/>
      <c r="L771" s="69">
        <v>0.63</v>
      </c>
      <c r="M771" s="70"/>
      <c r="N771" s="69">
        <v>13.2</v>
      </c>
      <c r="O771" s="70"/>
      <c r="P771" s="69">
        <v>71.7</v>
      </c>
      <c r="Q771" s="70"/>
    </row>
    <row r="772" spans="1:20" ht="15.75" x14ac:dyDescent="0.25">
      <c r="A772" s="74" t="s">
        <v>216</v>
      </c>
      <c r="B772" s="75"/>
      <c r="C772" s="75"/>
      <c r="D772" s="75"/>
      <c r="E772" s="75"/>
      <c r="F772" s="76"/>
      <c r="G772" s="28" t="s">
        <v>217</v>
      </c>
      <c r="H772" s="69">
        <v>80</v>
      </c>
      <c r="I772" s="70"/>
      <c r="J772" s="69">
        <v>15.91</v>
      </c>
      <c r="K772" s="70"/>
      <c r="L772" s="69">
        <v>9.48</v>
      </c>
      <c r="M772" s="70"/>
      <c r="N772" s="69">
        <v>2.83</v>
      </c>
      <c r="O772" s="70"/>
      <c r="P772" s="69">
        <v>160.37</v>
      </c>
      <c r="Q772" s="70"/>
    </row>
    <row r="773" spans="1:20" ht="15.75" x14ac:dyDescent="0.25">
      <c r="A773" s="74" t="s">
        <v>351</v>
      </c>
      <c r="B773" s="75"/>
      <c r="C773" s="75"/>
      <c r="D773" s="75"/>
      <c r="E773" s="75"/>
      <c r="F773" s="76"/>
      <c r="G773" s="35" t="s">
        <v>43</v>
      </c>
      <c r="H773" s="69">
        <v>50</v>
      </c>
      <c r="I773" s="70"/>
      <c r="J773" s="69">
        <v>1.0900000000000001</v>
      </c>
      <c r="K773" s="70"/>
      <c r="L773" s="69">
        <v>0.05</v>
      </c>
      <c r="M773" s="70"/>
      <c r="N773" s="69">
        <v>9.43</v>
      </c>
      <c r="O773" s="70"/>
      <c r="P773" s="69">
        <v>41.81</v>
      </c>
      <c r="Q773" s="77"/>
      <c r="R773" s="53"/>
      <c r="S773" s="50"/>
      <c r="T773" s="50"/>
    </row>
    <row r="774" spans="1:20" ht="15.75" x14ac:dyDescent="0.25">
      <c r="A774" s="74" t="s">
        <v>218</v>
      </c>
      <c r="B774" s="75"/>
      <c r="C774" s="75"/>
      <c r="D774" s="75"/>
      <c r="E774" s="75"/>
      <c r="F774" s="76"/>
      <c r="G774" s="28" t="s">
        <v>219</v>
      </c>
      <c r="H774" s="69">
        <v>40</v>
      </c>
      <c r="I774" s="70"/>
      <c r="J774" s="69">
        <v>0.41</v>
      </c>
      <c r="K774" s="70"/>
      <c r="L774" s="69">
        <v>2.02</v>
      </c>
      <c r="M774" s="70"/>
      <c r="N774" s="69">
        <v>1.33</v>
      </c>
      <c r="O774" s="70"/>
      <c r="P774" s="69">
        <v>23.9</v>
      </c>
      <c r="Q774" s="77"/>
      <c r="R774" s="51"/>
      <c r="S774" s="52"/>
      <c r="T774" s="52"/>
    </row>
    <row r="775" spans="1:20" ht="15.75" x14ac:dyDescent="0.25">
      <c r="A775" s="74" t="s">
        <v>414</v>
      </c>
      <c r="B775" s="75"/>
      <c r="C775" s="75"/>
      <c r="D775" s="75"/>
      <c r="E775" s="75"/>
      <c r="F775" s="76"/>
      <c r="G775" s="59" t="s">
        <v>415</v>
      </c>
      <c r="H775" s="69">
        <v>30</v>
      </c>
      <c r="I775" s="70"/>
      <c r="J775" s="69">
        <v>0.33</v>
      </c>
      <c r="K775" s="70"/>
      <c r="L775" s="69">
        <v>0.03</v>
      </c>
      <c r="M775" s="70"/>
      <c r="N775" s="69">
        <v>1.17</v>
      </c>
      <c r="O775" s="70"/>
      <c r="P775" s="69">
        <v>5.0999999999999996</v>
      </c>
      <c r="Q775" s="77"/>
      <c r="R775" s="53"/>
      <c r="S775" s="50"/>
      <c r="T775" s="50"/>
    </row>
    <row r="776" spans="1:20" ht="15.75" x14ac:dyDescent="0.25">
      <c r="A776" s="74" t="s">
        <v>25</v>
      </c>
      <c r="B776" s="75"/>
      <c r="C776" s="75"/>
      <c r="D776" s="75"/>
      <c r="E776" s="75"/>
      <c r="F776" s="76"/>
      <c r="G776" s="28" t="s">
        <v>26</v>
      </c>
      <c r="H776" s="69">
        <v>150</v>
      </c>
      <c r="I776" s="70"/>
      <c r="J776" s="69">
        <v>0.04</v>
      </c>
      <c r="K776" s="70"/>
      <c r="L776" s="69">
        <v>0.02</v>
      </c>
      <c r="M776" s="70"/>
      <c r="N776" s="69">
        <v>0.48</v>
      </c>
      <c r="O776" s="70"/>
      <c r="P776" s="69">
        <v>1.63</v>
      </c>
      <c r="Q776" s="70"/>
    </row>
    <row r="777" spans="1:20" ht="15.75" x14ac:dyDescent="0.25">
      <c r="A777" s="99" t="s">
        <v>14</v>
      </c>
      <c r="B777" s="100"/>
      <c r="C777" s="100"/>
      <c r="D777" s="100"/>
      <c r="E777" s="100"/>
      <c r="F777" s="100"/>
      <c r="G777" s="100"/>
      <c r="H777" s="100"/>
      <c r="I777" s="100"/>
      <c r="J777" s="90">
        <f t="shared" ref="J777" si="26">+J770+J771+J772+J773+J774+J776+J775</f>
        <v>22.279999999999998</v>
      </c>
      <c r="K777" s="91"/>
      <c r="L777" s="90">
        <f t="shared" ref="L777" si="27">+L770+L771+L772+L773+L774+L776+L775</f>
        <v>14.41</v>
      </c>
      <c r="M777" s="91"/>
      <c r="N777" s="90">
        <f t="shared" ref="N777" si="28">+N770+N771+N772+N773+N774+N776+N775</f>
        <v>37.099999999999994</v>
      </c>
      <c r="O777" s="91"/>
      <c r="P777" s="90">
        <f t="shared" ref="P777" si="29">+P770+P771+P772+P773+P774+P776+P775</f>
        <v>364.31</v>
      </c>
      <c r="Q777" s="91"/>
    </row>
    <row r="779" spans="1:20" ht="15.75" x14ac:dyDescent="0.25">
      <c r="G779" s="90" t="s">
        <v>321</v>
      </c>
      <c r="H779" s="129"/>
      <c r="I779" s="129"/>
      <c r="J779" s="91"/>
    </row>
    <row r="781" spans="1:20" ht="15.75" x14ac:dyDescent="0.25">
      <c r="A781" s="92" t="s">
        <v>1</v>
      </c>
      <c r="B781" s="93"/>
      <c r="C781" s="93"/>
      <c r="D781" s="93"/>
      <c r="E781" s="93"/>
      <c r="F781" s="93"/>
      <c r="G781" s="94" t="s">
        <v>2</v>
      </c>
      <c r="H781" s="94" t="s">
        <v>3</v>
      </c>
      <c r="I781" s="94"/>
      <c r="J781" s="94" t="s">
        <v>4</v>
      </c>
      <c r="K781" s="94"/>
      <c r="L781" s="94"/>
      <c r="M781" s="94"/>
      <c r="N781" s="94"/>
      <c r="O781" s="94"/>
      <c r="P781" s="95" t="s">
        <v>5</v>
      </c>
      <c r="Q781" s="96"/>
    </row>
    <row r="782" spans="1:20" ht="15.75" x14ac:dyDescent="0.25">
      <c r="A782" s="93"/>
      <c r="B782" s="93"/>
      <c r="C782" s="93"/>
      <c r="D782" s="93"/>
      <c r="E782" s="93"/>
      <c r="F782" s="93"/>
      <c r="G782" s="94"/>
      <c r="H782" s="94"/>
      <c r="I782" s="94"/>
      <c r="J782" s="90" t="s">
        <v>6</v>
      </c>
      <c r="K782" s="91"/>
      <c r="L782" s="90" t="s">
        <v>7</v>
      </c>
      <c r="M782" s="91"/>
      <c r="N782" s="90" t="s">
        <v>8</v>
      </c>
      <c r="O782" s="91"/>
      <c r="P782" s="97"/>
      <c r="Q782" s="98"/>
    </row>
    <row r="783" spans="1:20" x14ac:dyDescent="0.25">
      <c r="A783" s="81" t="s">
        <v>220</v>
      </c>
      <c r="B783" s="82"/>
      <c r="C783" s="82"/>
      <c r="D783" s="82"/>
      <c r="E783" s="82"/>
      <c r="F783" s="83"/>
      <c r="G783" s="104" t="s">
        <v>221</v>
      </c>
      <c r="H783" s="106" t="s">
        <v>222</v>
      </c>
      <c r="I783" s="107"/>
      <c r="J783" s="106">
        <v>9.82</v>
      </c>
      <c r="K783" s="107"/>
      <c r="L783" s="106">
        <v>11.67</v>
      </c>
      <c r="M783" s="107"/>
      <c r="N783" s="106">
        <v>27.8</v>
      </c>
      <c r="O783" s="107"/>
      <c r="P783" s="106">
        <v>260.83</v>
      </c>
      <c r="Q783" s="107"/>
    </row>
    <row r="784" spans="1:20" x14ac:dyDescent="0.25">
      <c r="A784" s="84"/>
      <c r="B784" s="85"/>
      <c r="C784" s="85"/>
      <c r="D784" s="85"/>
      <c r="E784" s="85"/>
      <c r="F784" s="86"/>
      <c r="G784" s="105"/>
      <c r="H784" s="108"/>
      <c r="I784" s="109"/>
      <c r="J784" s="108"/>
      <c r="K784" s="109"/>
      <c r="L784" s="108"/>
      <c r="M784" s="109"/>
      <c r="N784" s="108"/>
      <c r="O784" s="109"/>
      <c r="P784" s="108"/>
      <c r="Q784" s="109"/>
    </row>
    <row r="785" spans="1:20" ht="15.75" x14ac:dyDescent="0.25">
      <c r="A785" s="74" t="s">
        <v>265</v>
      </c>
      <c r="B785" s="75"/>
      <c r="C785" s="75"/>
      <c r="D785" s="75"/>
      <c r="E785" s="75"/>
      <c r="F785" s="76"/>
      <c r="G785" s="28" t="s">
        <v>266</v>
      </c>
      <c r="H785" s="72" t="s">
        <v>156</v>
      </c>
      <c r="I785" s="73"/>
      <c r="J785" s="72" t="s">
        <v>132</v>
      </c>
      <c r="K785" s="73"/>
      <c r="L785" s="72" t="s">
        <v>54</v>
      </c>
      <c r="M785" s="73"/>
      <c r="N785" s="72" t="s">
        <v>267</v>
      </c>
      <c r="O785" s="73"/>
      <c r="P785" s="72" t="s">
        <v>268</v>
      </c>
      <c r="Q785" s="73"/>
    </row>
    <row r="786" spans="1:20" ht="15.75" x14ac:dyDescent="0.25">
      <c r="A786" s="74" t="s">
        <v>340</v>
      </c>
      <c r="B786" s="75"/>
      <c r="C786" s="75"/>
      <c r="D786" s="75"/>
      <c r="E786" s="75"/>
      <c r="F786" s="76"/>
      <c r="G786" s="28" t="s">
        <v>341</v>
      </c>
      <c r="H786" s="72" t="s">
        <v>156</v>
      </c>
      <c r="I786" s="73"/>
      <c r="J786" s="72" t="s">
        <v>159</v>
      </c>
      <c r="K786" s="73"/>
      <c r="L786" s="72" t="s">
        <v>342</v>
      </c>
      <c r="M786" s="73"/>
      <c r="N786" s="72" t="s">
        <v>343</v>
      </c>
      <c r="O786" s="73"/>
      <c r="P786" s="72" t="s">
        <v>344</v>
      </c>
      <c r="Q786" s="89"/>
      <c r="R786" s="53"/>
      <c r="S786" s="50"/>
      <c r="T786" s="50"/>
    </row>
    <row r="787" spans="1:20" ht="15.75" x14ac:dyDescent="0.25">
      <c r="A787" s="74" t="s">
        <v>37</v>
      </c>
      <c r="B787" s="75"/>
      <c r="C787" s="75"/>
      <c r="D787" s="75"/>
      <c r="E787" s="75"/>
      <c r="F787" s="76"/>
      <c r="G787" s="28" t="s">
        <v>12</v>
      </c>
      <c r="H787" s="72" t="s">
        <v>52</v>
      </c>
      <c r="I787" s="73"/>
      <c r="J787" s="72" t="s">
        <v>54</v>
      </c>
      <c r="K787" s="73"/>
      <c r="L787" s="72" t="s">
        <v>54</v>
      </c>
      <c r="M787" s="73"/>
      <c r="N787" s="72" t="s">
        <v>54</v>
      </c>
      <c r="O787" s="73"/>
      <c r="P787" s="72" t="s">
        <v>54</v>
      </c>
      <c r="Q787" s="73"/>
    </row>
    <row r="788" spans="1:20" ht="15.75" x14ac:dyDescent="0.25">
      <c r="A788" s="99" t="s">
        <v>14</v>
      </c>
      <c r="B788" s="100"/>
      <c r="C788" s="100"/>
      <c r="D788" s="100"/>
      <c r="E788" s="100"/>
      <c r="F788" s="100"/>
      <c r="G788" s="100"/>
      <c r="H788" s="100"/>
      <c r="I788" s="100"/>
      <c r="J788" s="87">
        <f t="shared" ref="J788" si="30">+J783+J784+J785+J787+J786</f>
        <v>11.35</v>
      </c>
      <c r="K788" s="88"/>
      <c r="L788" s="87">
        <f t="shared" ref="L788" si="31">+L783+L784+L785+L787+L786</f>
        <v>11.82</v>
      </c>
      <c r="M788" s="88"/>
      <c r="N788" s="87">
        <f t="shared" ref="N788" si="32">+N783+N784+N785+N787+N786</f>
        <v>29.720000000000002</v>
      </c>
      <c r="O788" s="88"/>
      <c r="P788" s="87">
        <f t="shared" ref="P788" si="33">+P783+P784+P785+P787+P786</f>
        <v>274.95</v>
      </c>
      <c r="Q788" s="88"/>
    </row>
    <row r="789" spans="1:20" ht="15.75" x14ac:dyDescent="0.25">
      <c r="A789" s="99" t="s">
        <v>49</v>
      </c>
      <c r="B789" s="100"/>
      <c r="C789" s="100"/>
      <c r="D789" s="100"/>
      <c r="E789" s="100"/>
      <c r="F789" s="100"/>
      <c r="G789" s="100"/>
      <c r="H789" s="100"/>
      <c r="I789" s="100"/>
      <c r="J789" s="87">
        <f>+J764+J777+J788</f>
        <v>41.51</v>
      </c>
      <c r="K789" s="111"/>
      <c r="L789" s="87">
        <f>+L764+L777+L788</f>
        <v>34.79</v>
      </c>
      <c r="M789" s="111"/>
      <c r="N789" s="87">
        <f>+N764+N777+N788</f>
        <v>120.63</v>
      </c>
      <c r="O789" s="111"/>
      <c r="P789" s="87">
        <f>+P764+P777+P788</f>
        <v>976.88000000000011</v>
      </c>
      <c r="Q789" s="111"/>
    </row>
    <row r="791" spans="1:20" x14ac:dyDescent="0.25">
      <c r="R791">
        <v>14</v>
      </c>
    </row>
    <row r="792" spans="1:20" ht="15.75" x14ac:dyDescent="0.25">
      <c r="A792" s="103" t="s">
        <v>27</v>
      </c>
      <c r="B792" s="103"/>
      <c r="C792" s="103"/>
      <c r="D792" s="103"/>
      <c r="E792" s="103"/>
      <c r="F792" s="103"/>
      <c r="G792" s="103"/>
      <c r="H792" s="103"/>
    </row>
    <row r="793" spans="1:20" ht="15.75" x14ac:dyDescent="0.25">
      <c r="A793" s="27"/>
      <c r="B793" s="27"/>
      <c r="C793" s="27"/>
      <c r="D793" s="27"/>
      <c r="E793" s="27"/>
      <c r="F793" s="27"/>
      <c r="G793" s="27"/>
      <c r="H793" s="27"/>
    </row>
    <row r="794" spans="1:20" ht="15.75" x14ac:dyDescent="0.25">
      <c r="A794" s="27"/>
      <c r="B794" s="27"/>
      <c r="C794" s="27"/>
      <c r="D794" s="27"/>
      <c r="E794" s="27"/>
      <c r="F794" s="27"/>
      <c r="G794" s="27"/>
      <c r="H794" s="27"/>
    </row>
    <row r="795" spans="1:20" ht="15.75" x14ac:dyDescent="0.25">
      <c r="A795" s="27"/>
      <c r="B795" s="27"/>
      <c r="C795" s="27"/>
      <c r="D795" s="27"/>
      <c r="E795" s="27"/>
      <c r="F795" s="27"/>
      <c r="G795" s="27"/>
      <c r="H795" s="27"/>
    </row>
    <row r="796" spans="1:20" ht="15.75" x14ac:dyDescent="0.25">
      <c r="A796" s="27"/>
      <c r="B796" s="27"/>
      <c r="C796" s="27"/>
      <c r="D796" s="27"/>
      <c r="E796" s="27"/>
      <c r="F796" s="27"/>
      <c r="G796" s="27"/>
      <c r="H796" s="27"/>
    </row>
    <row r="797" spans="1:20" ht="15.75" x14ac:dyDescent="0.25">
      <c r="A797" s="27"/>
      <c r="B797" s="27"/>
      <c r="C797" s="27"/>
      <c r="D797" s="27"/>
      <c r="E797" s="27"/>
      <c r="F797" s="27"/>
      <c r="G797" s="27"/>
      <c r="H797" s="27"/>
    </row>
    <row r="798" spans="1:20" ht="15.75" x14ac:dyDescent="0.25">
      <c r="A798" s="26"/>
      <c r="B798" s="26"/>
      <c r="C798" s="26"/>
      <c r="D798" s="26"/>
      <c r="E798" s="26"/>
      <c r="F798" s="26"/>
      <c r="G798" s="26"/>
      <c r="H798" s="26"/>
    </row>
    <row r="799" spans="1:20" ht="15.75" x14ac:dyDescent="0.25">
      <c r="A799" s="26"/>
      <c r="B799" s="26"/>
      <c r="C799" s="26"/>
      <c r="D799" s="26"/>
      <c r="E799" s="26"/>
      <c r="F799" s="26"/>
      <c r="G799" s="26"/>
      <c r="H799" s="26"/>
    </row>
    <row r="800" spans="1:20" ht="15.75" x14ac:dyDescent="0.25">
      <c r="A800" s="49"/>
      <c r="B800" s="49"/>
      <c r="C800" s="49"/>
      <c r="D800" s="49"/>
      <c r="E800" s="49"/>
      <c r="F800" s="49"/>
      <c r="G800" s="49"/>
      <c r="H800" s="49"/>
    </row>
    <row r="801" spans="1:19" ht="15.75" x14ac:dyDescent="0.25">
      <c r="A801" s="49"/>
      <c r="B801" s="49"/>
      <c r="C801" s="49"/>
      <c r="D801" s="49"/>
      <c r="E801" s="49"/>
      <c r="F801" s="49"/>
      <c r="G801" s="49"/>
      <c r="H801" s="49"/>
    </row>
    <row r="802" spans="1:19" ht="15.75" x14ac:dyDescent="0.25">
      <c r="A802" s="49"/>
      <c r="B802" s="49"/>
      <c r="C802" s="49"/>
      <c r="D802" s="49"/>
      <c r="E802" s="49"/>
      <c r="F802" s="49"/>
      <c r="G802" s="49"/>
      <c r="H802" s="49"/>
    </row>
    <row r="803" spans="1:19" ht="15.75" x14ac:dyDescent="0.25">
      <c r="A803" s="49"/>
      <c r="B803" s="49"/>
      <c r="C803" s="49"/>
      <c r="D803" s="49"/>
      <c r="E803" s="49"/>
      <c r="F803" s="49"/>
      <c r="G803" s="49"/>
      <c r="H803" s="49"/>
    </row>
    <row r="804" spans="1:19" ht="15.75" x14ac:dyDescent="0.25">
      <c r="A804" s="25"/>
      <c r="B804" s="25"/>
      <c r="C804" s="25"/>
      <c r="D804" s="25"/>
      <c r="E804" s="25"/>
      <c r="F804" s="25"/>
      <c r="G804" s="25"/>
      <c r="H804" s="25"/>
    </row>
    <row r="805" spans="1:19" ht="15.75" x14ac:dyDescent="0.25">
      <c r="A805" s="27"/>
      <c r="B805" s="27"/>
      <c r="C805" s="27"/>
      <c r="D805" s="27"/>
      <c r="E805" s="27"/>
      <c r="F805" s="27"/>
      <c r="G805" s="27"/>
      <c r="H805" s="27"/>
    </row>
    <row r="806" spans="1:19" ht="15" customHeight="1" x14ac:dyDescent="0.25">
      <c r="A806" s="130" t="s">
        <v>308</v>
      </c>
      <c r="B806" s="131"/>
      <c r="C806" s="131"/>
      <c r="D806" s="131"/>
      <c r="E806" s="131"/>
      <c r="I806" s="15"/>
      <c r="J806" s="15"/>
      <c r="P806" s="71" t="s">
        <v>441</v>
      </c>
      <c r="Q806" s="71"/>
      <c r="R806" s="71"/>
      <c r="S806" s="71"/>
    </row>
    <row r="807" spans="1:19" ht="15" customHeight="1" x14ac:dyDescent="0.25">
      <c r="A807" s="131"/>
      <c r="B807" s="131"/>
      <c r="C807" s="131"/>
      <c r="D807" s="131"/>
      <c r="E807" s="131"/>
      <c r="I807" s="15"/>
      <c r="J807" s="15"/>
      <c r="P807" s="71"/>
      <c r="Q807" s="71"/>
      <c r="R807" s="71"/>
      <c r="S807" s="71"/>
    </row>
    <row r="808" spans="1:19" ht="15" customHeight="1" x14ac:dyDescent="0.25">
      <c r="A808" s="131"/>
      <c r="B808" s="131"/>
      <c r="C808" s="131"/>
      <c r="D808" s="131"/>
      <c r="E808" s="131"/>
      <c r="I808" s="15"/>
      <c r="J808" s="15"/>
      <c r="P808" s="71"/>
      <c r="Q808" s="71"/>
      <c r="R808" s="71"/>
      <c r="S808" s="71"/>
    </row>
    <row r="809" spans="1:19" ht="15" customHeight="1" x14ac:dyDescent="0.25">
      <c r="I809" s="15"/>
      <c r="J809" s="15"/>
      <c r="P809" s="71"/>
      <c r="Q809" s="71"/>
      <c r="R809" s="71"/>
      <c r="S809" s="71"/>
    </row>
    <row r="810" spans="1:19" ht="15" customHeight="1" x14ac:dyDescent="0.25">
      <c r="A810" s="132" t="s">
        <v>224</v>
      </c>
      <c r="B810" s="132"/>
      <c r="C810" s="132"/>
      <c r="D810" s="132"/>
      <c r="I810" s="15"/>
      <c r="J810" s="15"/>
      <c r="P810" s="71"/>
      <c r="Q810" s="71"/>
      <c r="R810" s="71"/>
      <c r="S810" s="71"/>
    </row>
    <row r="811" spans="1:19" ht="15" customHeight="1" x14ac:dyDescent="0.25">
      <c r="P811" s="71"/>
      <c r="Q811" s="71"/>
      <c r="R811" s="71"/>
      <c r="S811" s="71"/>
    </row>
    <row r="812" spans="1:19" ht="15.75" x14ac:dyDescent="0.25">
      <c r="A812" s="20"/>
      <c r="B812" s="20"/>
      <c r="C812" s="20"/>
      <c r="D812" s="20"/>
      <c r="G812" s="133" t="s">
        <v>319</v>
      </c>
      <c r="H812" s="133"/>
      <c r="I812" s="133"/>
      <c r="J812" s="133"/>
      <c r="P812" s="21"/>
      <c r="Q812" s="21"/>
      <c r="R812" s="21"/>
      <c r="S812" s="21"/>
    </row>
    <row r="813" spans="1:19" ht="15.75" x14ac:dyDescent="0.25">
      <c r="A813" s="20"/>
      <c r="B813" s="20"/>
      <c r="C813" s="20"/>
      <c r="D813" s="20"/>
      <c r="P813" s="21"/>
      <c r="Q813" s="21"/>
      <c r="R813" s="21"/>
      <c r="S813" s="21"/>
    </row>
    <row r="814" spans="1:19" ht="15.75" x14ac:dyDescent="0.25">
      <c r="A814" s="134" t="s">
        <v>1</v>
      </c>
      <c r="B814" s="135"/>
      <c r="C814" s="135"/>
      <c r="D814" s="135"/>
      <c r="E814" s="135"/>
      <c r="F814" s="135"/>
      <c r="G814" s="136" t="s">
        <v>2</v>
      </c>
      <c r="H814" s="136" t="s">
        <v>3</v>
      </c>
      <c r="I814" s="136"/>
      <c r="J814" s="136" t="s">
        <v>4</v>
      </c>
      <c r="K814" s="136"/>
      <c r="L814" s="136"/>
      <c r="M814" s="136"/>
      <c r="N814" s="136"/>
      <c r="O814" s="136"/>
      <c r="P814" s="137" t="s">
        <v>5</v>
      </c>
      <c r="Q814" s="138"/>
    </row>
    <row r="815" spans="1:19" ht="15.75" x14ac:dyDescent="0.25">
      <c r="A815" s="135"/>
      <c r="B815" s="135"/>
      <c r="C815" s="135"/>
      <c r="D815" s="135"/>
      <c r="E815" s="135"/>
      <c r="F815" s="135"/>
      <c r="G815" s="136"/>
      <c r="H815" s="136"/>
      <c r="I815" s="136"/>
      <c r="J815" s="141" t="s">
        <v>6</v>
      </c>
      <c r="K815" s="142"/>
      <c r="L815" s="141" t="s">
        <v>7</v>
      </c>
      <c r="M815" s="142"/>
      <c r="N815" s="141" t="s">
        <v>8</v>
      </c>
      <c r="O815" s="142"/>
      <c r="P815" s="139"/>
      <c r="Q815" s="140"/>
    </row>
    <row r="816" spans="1:19" ht="15.75" x14ac:dyDescent="0.25">
      <c r="A816" s="143" t="s">
        <v>271</v>
      </c>
      <c r="B816" s="144"/>
      <c r="C816" s="144"/>
      <c r="D816" s="144"/>
      <c r="E816" s="144"/>
      <c r="F816" s="145"/>
      <c r="G816" s="2" t="s">
        <v>272</v>
      </c>
      <c r="H816" s="72" t="s">
        <v>273</v>
      </c>
      <c r="I816" s="73"/>
      <c r="J816" s="146">
        <v>11.91</v>
      </c>
      <c r="K816" s="147"/>
      <c r="L816" s="72" t="s">
        <v>274</v>
      </c>
      <c r="M816" s="73"/>
      <c r="N816" s="72" t="s">
        <v>275</v>
      </c>
      <c r="O816" s="73"/>
      <c r="P816" s="72" t="s">
        <v>276</v>
      </c>
      <c r="Q816" s="73"/>
    </row>
    <row r="817" spans="1:20" ht="15.75" x14ac:dyDescent="0.25">
      <c r="A817" s="143" t="s">
        <v>225</v>
      </c>
      <c r="B817" s="144"/>
      <c r="C817" s="144"/>
      <c r="D817" s="144"/>
      <c r="E817" s="144"/>
      <c r="F817" s="145"/>
      <c r="G817" s="32" t="s">
        <v>226</v>
      </c>
      <c r="H817" s="72" t="s">
        <v>68</v>
      </c>
      <c r="I817" s="73"/>
      <c r="J817" s="72" t="s">
        <v>228</v>
      </c>
      <c r="K817" s="73"/>
      <c r="L817" s="72" t="s">
        <v>229</v>
      </c>
      <c r="M817" s="73"/>
      <c r="N817" s="72" t="s">
        <v>230</v>
      </c>
      <c r="O817" s="73"/>
      <c r="P817" s="72" t="s">
        <v>231</v>
      </c>
      <c r="Q817" s="73"/>
    </row>
    <row r="818" spans="1:20" ht="15.75" x14ac:dyDescent="0.25">
      <c r="A818" s="150" t="s">
        <v>227</v>
      </c>
      <c r="B818" s="151"/>
      <c r="C818" s="151"/>
      <c r="D818" s="151"/>
      <c r="E818" s="151"/>
      <c r="F818" s="152"/>
      <c r="G818" s="32" t="s">
        <v>22</v>
      </c>
      <c r="H818" s="72" t="s">
        <v>68</v>
      </c>
      <c r="I818" s="73"/>
      <c r="J818" s="146">
        <v>0.16</v>
      </c>
      <c r="K818" s="147"/>
      <c r="L818" s="72" t="s">
        <v>74</v>
      </c>
      <c r="M818" s="73"/>
      <c r="N818" s="72" t="s">
        <v>158</v>
      </c>
      <c r="O818" s="73"/>
      <c r="P818" s="72" t="s">
        <v>160</v>
      </c>
      <c r="Q818" s="73"/>
    </row>
    <row r="819" spans="1:20" ht="15.75" x14ac:dyDescent="0.25">
      <c r="A819" s="150" t="s">
        <v>299</v>
      </c>
      <c r="B819" s="151"/>
      <c r="C819" s="151"/>
      <c r="D819" s="151"/>
      <c r="E819" s="151"/>
      <c r="F819" s="152"/>
      <c r="G819" s="2" t="s">
        <v>300</v>
      </c>
      <c r="H819" s="72" t="s">
        <v>301</v>
      </c>
      <c r="I819" s="73"/>
      <c r="J819" s="146">
        <v>1.88</v>
      </c>
      <c r="K819" s="147"/>
      <c r="L819" s="72" t="s">
        <v>335</v>
      </c>
      <c r="M819" s="73"/>
      <c r="N819" s="72" t="s">
        <v>336</v>
      </c>
      <c r="O819" s="73"/>
      <c r="P819" s="72" t="s">
        <v>337</v>
      </c>
      <c r="Q819" s="73"/>
      <c r="R819" s="50"/>
      <c r="S819" s="50"/>
      <c r="T819" s="50"/>
    </row>
    <row r="820" spans="1:20" ht="15.75" x14ac:dyDescent="0.25">
      <c r="A820" s="150" t="s">
        <v>37</v>
      </c>
      <c r="B820" s="151"/>
      <c r="C820" s="151"/>
      <c r="D820" s="151"/>
      <c r="E820" s="151"/>
      <c r="F820" s="152"/>
      <c r="G820" s="2" t="s">
        <v>12</v>
      </c>
      <c r="H820" s="72" t="s">
        <v>52</v>
      </c>
      <c r="I820" s="73"/>
      <c r="J820" s="146">
        <v>0</v>
      </c>
      <c r="K820" s="147"/>
      <c r="L820" s="72" t="s">
        <v>54</v>
      </c>
      <c r="M820" s="73"/>
      <c r="N820" s="72" t="s">
        <v>54</v>
      </c>
      <c r="O820" s="73"/>
      <c r="P820" s="72" t="s">
        <v>54</v>
      </c>
      <c r="Q820" s="73"/>
      <c r="R820" s="52"/>
      <c r="S820" s="52"/>
      <c r="T820" s="52"/>
    </row>
    <row r="821" spans="1:20" ht="15.75" x14ac:dyDescent="0.25">
      <c r="A821" s="153" t="s">
        <v>14</v>
      </c>
      <c r="B821" s="154"/>
      <c r="C821" s="154"/>
      <c r="D821" s="154"/>
      <c r="E821" s="154"/>
      <c r="F821" s="154"/>
      <c r="G821" s="154"/>
      <c r="H821" s="154"/>
      <c r="I821" s="154"/>
      <c r="J821" s="87">
        <f>+J816+J818+J817+J819+J820</f>
        <v>14.73</v>
      </c>
      <c r="K821" s="88"/>
      <c r="L821" s="87">
        <f>+L816+L817+L818+L819+L820</f>
        <v>18.059999999999999</v>
      </c>
      <c r="M821" s="88"/>
      <c r="N821" s="87">
        <f>+N816+N817+N818+N819+N820</f>
        <v>21.97</v>
      </c>
      <c r="O821" s="88"/>
      <c r="P821" s="87">
        <f>+P816+P817+P818+P819+P820</f>
        <v>303.18999999999994</v>
      </c>
      <c r="Q821" s="88"/>
      <c r="R821" s="52"/>
      <c r="S821" s="52"/>
      <c r="T821" s="52"/>
    </row>
    <row r="822" spans="1:20" x14ac:dyDescent="0.25">
      <c r="R822" s="52"/>
      <c r="S822" s="52"/>
      <c r="T822" s="52"/>
    </row>
    <row r="823" spans="1:20" ht="15.75" x14ac:dyDescent="0.25">
      <c r="G823" s="133" t="s">
        <v>320</v>
      </c>
      <c r="H823" s="133"/>
      <c r="I823" s="133"/>
      <c r="J823" s="133"/>
      <c r="R823" s="52"/>
      <c r="S823" s="52"/>
      <c r="T823" s="52"/>
    </row>
    <row r="824" spans="1:20" x14ac:dyDescent="0.25">
      <c r="R824" s="52"/>
      <c r="S824" s="52"/>
      <c r="T824" s="52"/>
    </row>
    <row r="825" spans="1:20" ht="15.75" x14ac:dyDescent="0.25">
      <c r="A825" s="92" t="s">
        <v>1</v>
      </c>
      <c r="B825" s="93"/>
      <c r="C825" s="93"/>
      <c r="D825" s="93"/>
      <c r="E825" s="93"/>
      <c r="F825" s="93"/>
      <c r="G825" s="94" t="s">
        <v>2</v>
      </c>
      <c r="H825" s="94" t="s">
        <v>3</v>
      </c>
      <c r="I825" s="94"/>
      <c r="J825" s="94" t="s">
        <v>4</v>
      </c>
      <c r="K825" s="94"/>
      <c r="L825" s="94"/>
      <c r="M825" s="94"/>
      <c r="N825" s="94"/>
      <c r="O825" s="94"/>
      <c r="P825" s="95" t="s">
        <v>5</v>
      </c>
      <c r="Q825" s="96"/>
      <c r="R825" s="52"/>
      <c r="S825" s="52"/>
      <c r="T825" s="52"/>
    </row>
    <row r="826" spans="1:20" ht="15.75" x14ac:dyDescent="0.25">
      <c r="A826" s="93"/>
      <c r="B826" s="93"/>
      <c r="C826" s="93"/>
      <c r="D826" s="93"/>
      <c r="E826" s="93"/>
      <c r="F826" s="93"/>
      <c r="G826" s="94"/>
      <c r="H826" s="94"/>
      <c r="I826" s="94"/>
      <c r="J826" s="90" t="s">
        <v>6</v>
      </c>
      <c r="K826" s="91"/>
      <c r="L826" s="90" t="s">
        <v>7</v>
      </c>
      <c r="M826" s="91"/>
      <c r="N826" s="90" t="s">
        <v>8</v>
      </c>
      <c r="O826" s="91"/>
      <c r="P826" s="97"/>
      <c r="Q826" s="98"/>
      <c r="R826" s="52"/>
      <c r="S826" s="52"/>
      <c r="T826" s="52"/>
    </row>
    <row r="827" spans="1:20" ht="15" customHeight="1" x14ac:dyDescent="0.25">
      <c r="A827" s="81" t="s">
        <v>105</v>
      </c>
      <c r="B827" s="82"/>
      <c r="C827" s="82"/>
      <c r="D827" s="82"/>
      <c r="E827" s="82"/>
      <c r="F827" s="83"/>
      <c r="G827" s="104" t="s">
        <v>106</v>
      </c>
      <c r="H827" s="106">
        <v>100</v>
      </c>
      <c r="I827" s="107"/>
      <c r="J827" s="106">
        <v>2.34</v>
      </c>
      <c r="K827" s="107"/>
      <c r="L827" s="106">
        <v>2.19</v>
      </c>
      <c r="M827" s="107"/>
      <c r="N827" s="106">
        <v>17.940000000000001</v>
      </c>
      <c r="O827" s="107"/>
      <c r="P827" s="106">
        <v>96.61</v>
      </c>
      <c r="Q827" s="107"/>
      <c r="R827" s="56"/>
      <c r="S827" s="56"/>
      <c r="T827" s="56"/>
    </row>
    <row r="828" spans="1:20" ht="15" customHeight="1" x14ac:dyDescent="0.25">
      <c r="A828" s="84"/>
      <c r="B828" s="85"/>
      <c r="C828" s="85"/>
      <c r="D828" s="85"/>
      <c r="E828" s="85"/>
      <c r="F828" s="86"/>
      <c r="G828" s="105"/>
      <c r="H828" s="108"/>
      <c r="I828" s="109"/>
      <c r="J828" s="108"/>
      <c r="K828" s="109"/>
      <c r="L828" s="108"/>
      <c r="M828" s="109"/>
      <c r="N828" s="108"/>
      <c r="O828" s="109"/>
      <c r="P828" s="108"/>
      <c r="Q828" s="109"/>
      <c r="R828" s="56"/>
      <c r="S828" s="56"/>
      <c r="T828" s="56"/>
    </row>
    <row r="829" spans="1:20" ht="15.75" x14ac:dyDescent="0.25">
      <c r="A829" s="74" t="s">
        <v>16</v>
      </c>
      <c r="B829" s="75"/>
      <c r="C829" s="75"/>
      <c r="D829" s="75"/>
      <c r="E829" s="75"/>
      <c r="F829" s="76"/>
      <c r="G829" s="28" t="s">
        <v>17</v>
      </c>
      <c r="H829" s="69">
        <v>30</v>
      </c>
      <c r="I829" s="70"/>
      <c r="J829" s="69">
        <v>1.98</v>
      </c>
      <c r="K829" s="70"/>
      <c r="L829" s="69">
        <v>0.39</v>
      </c>
      <c r="M829" s="70"/>
      <c r="N829" s="69">
        <v>14.46</v>
      </c>
      <c r="O829" s="70"/>
      <c r="P829" s="69">
        <v>66.900000000000006</v>
      </c>
      <c r="Q829" s="70"/>
      <c r="R829" s="52"/>
      <c r="S829" s="52"/>
      <c r="T829" s="52"/>
    </row>
    <row r="830" spans="1:20" ht="15.75" x14ac:dyDescent="0.25">
      <c r="A830" s="74" t="s">
        <v>235</v>
      </c>
      <c r="B830" s="75"/>
      <c r="C830" s="75"/>
      <c r="D830" s="75"/>
      <c r="E830" s="75"/>
      <c r="F830" s="76"/>
      <c r="G830" s="28" t="s">
        <v>236</v>
      </c>
      <c r="H830" s="69" t="s">
        <v>237</v>
      </c>
      <c r="I830" s="70"/>
      <c r="J830" s="69">
        <v>15.01</v>
      </c>
      <c r="K830" s="70"/>
      <c r="L830" s="69">
        <v>8.1199999999999992</v>
      </c>
      <c r="M830" s="70"/>
      <c r="N830" s="69">
        <v>26.05</v>
      </c>
      <c r="O830" s="70"/>
      <c r="P830" s="69">
        <v>237.81</v>
      </c>
      <c r="Q830" s="70"/>
      <c r="R830" s="52"/>
      <c r="S830" s="52"/>
      <c r="T830" s="52"/>
    </row>
    <row r="831" spans="1:20" ht="15.75" x14ac:dyDescent="0.25">
      <c r="A831" s="74" t="s">
        <v>21</v>
      </c>
      <c r="B831" s="75"/>
      <c r="C831" s="75"/>
      <c r="D831" s="75"/>
      <c r="E831" s="75"/>
      <c r="F831" s="76"/>
      <c r="G831" s="28" t="s">
        <v>22</v>
      </c>
      <c r="H831" s="69">
        <v>30</v>
      </c>
      <c r="I831" s="70"/>
      <c r="J831" s="69">
        <v>0.24</v>
      </c>
      <c r="K831" s="70"/>
      <c r="L831" s="69">
        <v>0.06</v>
      </c>
      <c r="M831" s="70"/>
      <c r="N831" s="69">
        <v>0.69</v>
      </c>
      <c r="O831" s="70"/>
      <c r="P831" s="69">
        <v>3.3</v>
      </c>
      <c r="Q831" s="70"/>
      <c r="R831" s="52"/>
      <c r="S831" s="52"/>
      <c r="T831" s="52"/>
    </row>
    <row r="832" spans="1:20" ht="15.75" x14ac:dyDescent="0.25">
      <c r="A832" s="74" t="s">
        <v>251</v>
      </c>
      <c r="B832" s="75"/>
      <c r="C832" s="75"/>
      <c r="D832" s="75"/>
      <c r="E832" s="75"/>
      <c r="F832" s="76"/>
      <c r="G832" s="48" t="s">
        <v>153</v>
      </c>
      <c r="H832" s="69">
        <v>40</v>
      </c>
      <c r="I832" s="70"/>
      <c r="J832" s="69">
        <v>0.67</v>
      </c>
      <c r="K832" s="70"/>
      <c r="L832" s="69">
        <v>1.86</v>
      </c>
      <c r="M832" s="70"/>
      <c r="N832" s="69">
        <v>4.5999999999999996</v>
      </c>
      <c r="O832" s="70"/>
      <c r="P832" s="69">
        <v>34.28</v>
      </c>
      <c r="Q832" s="70"/>
      <c r="R832" s="50"/>
      <c r="S832" s="50"/>
      <c r="T832" s="50"/>
    </row>
    <row r="833" spans="1:20" ht="15.75" x14ac:dyDescent="0.25">
      <c r="A833" s="74" t="s">
        <v>290</v>
      </c>
      <c r="B833" s="75"/>
      <c r="C833" s="75"/>
      <c r="D833" s="75"/>
      <c r="E833" s="75"/>
      <c r="F833" s="76"/>
      <c r="G833" s="28" t="s">
        <v>103</v>
      </c>
      <c r="H833" s="69">
        <v>100</v>
      </c>
      <c r="I833" s="70"/>
      <c r="J833" s="69">
        <v>1.1000000000000001</v>
      </c>
      <c r="K833" s="70"/>
      <c r="L833" s="69">
        <v>0.1</v>
      </c>
      <c r="M833" s="70"/>
      <c r="N833" s="69">
        <v>6.4</v>
      </c>
      <c r="O833" s="70"/>
      <c r="P833" s="69">
        <v>28</v>
      </c>
      <c r="Q833" s="70"/>
      <c r="R833" s="52"/>
      <c r="S833" s="52"/>
      <c r="T833" s="52"/>
    </row>
    <row r="834" spans="1:20" ht="15.75" x14ac:dyDescent="0.25">
      <c r="A834" s="99" t="s">
        <v>14</v>
      </c>
      <c r="B834" s="100"/>
      <c r="C834" s="100"/>
      <c r="D834" s="100"/>
      <c r="E834" s="100"/>
      <c r="F834" s="100"/>
      <c r="G834" s="100"/>
      <c r="H834" s="100"/>
      <c r="I834" s="100"/>
      <c r="J834" s="90">
        <f>+J827+J829+J830+J833+J831+J832</f>
        <v>21.34</v>
      </c>
      <c r="K834" s="91"/>
      <c r="L834" s="90">
        <f>+L827+L829+L830+L833+L831+L832</f>
        <v>12.719999999999999</v>
      </c>
      <c r="M834" s="91"/>
      <c r="N834" s="90">
        <f>+N827+N829+N830+N833+N831+N832</f>
        <v>70.14</v>
      </c>
      <c r="O834" s="91"/>
      <c r="P834" s="90">
        <f>+P827+P829+P830+P833+P831+P832</f>
        <v>466.9</v>
      </c>
      <c r="Q834" s="91"/>
      <c r="R834" s="52"/>
      <c r="S834" s="52"/>
      <c r="T834" s="52"/>
    </row>
    <row r="835" spans="1:20" x14ac:dyDescent="0.25">
      <c r="R835" s="52"/>
      <c r="S835" s="52"/>
      <c r="T835" s="52"/>
    </row>
    <row r="836" spans="1:20" ht="15.75" x14ac:dyDescent="0.25">
      <c r="G836" s="90" t="s">
        <v>321</v>
      </c>
      <c r="H836" s="129"/>
      <c r="I836" s="129"/>
      <c r="J836" s="91"/>
      <c r="R836" s="52"/>
      <c r="S836" s="52"/>
      <c r="T836" s="52"/>
    </row>
    <row r="837" spans="1:20" x14ac:dyDescent="0.25">
      <c r="R837" s="52"/>
      <c r="S837" s="52"/>
      <c r="T837" s="52"/>
    </row>
    <row r="838" spans="1:20" ht="15.75" x14ac:dyDescent="0.25">
      <c r="A838" s="92" t="s">
        <v>1</v>
      </c>
      <c r="B838" s="93"/>
      <c r="C838" s="93"/>
      <c r="D838" s="93"/>
      <c r="E838" s="93"/>
      <c r="F838" s="93"/>
      <c r="G838" s="94" t="s">
        <v>2</v>
      </c>
      <c r="H838" s="94" t="s">
        <v>3</v>
      </c>
      <c r="I838" s="94"/>
      <c r="J838" s="94" t="s">
        <v>4</v>
      </c>
      <c r="K838" s="94"/>
      <c r="L838" s="94"/>
      <c r="M838" s="94"/>
      <c r="N838" s="94"/>
      <c r="O838" s="94"/>
      <c r="P838" s="95" t="s">
        <v>5</v>
      </c>
      <c r="Q838" s="96"/>
      <c r="R838" s="52"/>
      <c r="S838" s="52"/>
      <c r="T838" s="52"/>
    </row>
    <row r="839" spans="1:20" ht="15.75" x14ac:dyDescent="0.25">
      <c r="A839" s="93"/>
      <c r="B839" s="93"/>
      <c r="C839" s="93"/>
      <c r="D839" s="93"/>
      <c r="E839" s="93"/>
      <c r="F839" s="93"/>
      <c r="G839" s="94"/>
      <c r="H839" s="94"/>
      <c r="I839" s="94"/>
      <c r="J839" s="90" t="s">
        <v>6</v>
      </c>
      <c r="K839" s="91"/>
      <c r="L839" s="90" t="s">
        <v>7</v>
      </c>
      <c r="M839" s="91"/>
      <c r="N839" s="90" t="s">
        <v>8</v>
      </c>
      <c r="O839" s="91"/>
      <c r="P839" s="97"/>
      <c r="Q839" s="98"/>
      <c r="R839" s="52"/>
      <c r="S839" s="52"/>
      <c r="T839" s="52"/>
    </row>
    <row r="840" spans="1:20" ht="15.75" x14ac:dyDescent="0.25">
      <c r="A840" s="74" t="s">
        <v>277</v>
      </c>
      <c r="B840" s="75"/>
      <c r="C840" s="75"/>
      <c r="D840" s="75"/>
      <c r="E840" s="75"/>
      <c r="F840" s="76"/>
      <c r="G840" s="28" t="s">
        <v>278</v>
      </c>
      <c r="H840" s="69">
        <v>120</v>
      </c>
      <c r="I840" s="70"/>
      <c r="J840" s="69">
        <v>8.11</v>
      </c>
      <c r="K840" s="70"/>
      <c r="L840" s="69">
        <v>11.68</v>
      </c>
      <c r="M840" s="70"/>
      <c r="N840" s="69">
        <v>33.979999999999997</v>
      </c>
      <c r="O840" s="70"/>
      <c r="P840" s="69">
        <v>272.54000000000002</v>
      </c>
      <c r="Q840" s="70"/>
      <c r="R840" s="52"/>
      <c r="S840" s="52"/>
      <c r="T840" s="52"/>
    </row>
    <row r="841" spans="1:20" ht="15.75" x14ac:dyDescent="0.25">
      <c r="A841" s="74" t="s">
        <v>200</v>
      </c>
      <c r="B841" s="75"/>
      <c r="C841" s="75"/>
      <c r="D841" s="75"/>
      <c r="E841" s="75"/>
      <c r="F841" s="76"/>
      <c r="G841" s="28" t="s">
        <v>63</v>
      </c>
      <c r="H841" s="72" t="s">
        <v>156</v>
      </c>
      <c r="I841" s="73"/>
      <c r="J841" s="72" t="s">
        <v>359</v>
      </c>
      <c r="K841" s="73"/>
      <c r="L841" s="72" t="s">
        <v>184</v>
      </c>
      <c r="M841" s="73"/>
      <c r="N841" s="72" t="s">
        <v>359</v>
      </c>
      <c r="O841" s="73"/>
      <c r="P841" s="72" t="s">
        <v>360</v>
      </c>
      <c r="Q841" s="73"/>
      <c r="R841" s="50"/>
      <c r="S841" s="50"/>
      <c r="T841" s="50"/>
    </row>
    <row r="842" spans="1:20" ht="15.75" x14ac:dyDescent="0.25">
      <c r="A842" s="74" t="s">
        <v>126</v>
      </c>
      <c r="B842" s="75"/>
      <c r="C842" s="75"/>
      <c r="D842" s="75"/>
      <c r="E842" s="75"/>
      <c r="F842" s="76"/>
      <c r="G842" s="61" t="s">
        <v>127</v>
      </c>
      <c r="H842" s="72" t="s">
        <v>114</v>
      </c>
      <c r="I842" s="73"/>
      <c r="J842" s="72" t="s">
        <v>342</v>
      </c>
      <c r="K842" s="73"/>
      <c r="L842" s="72" t="s">
        <v>54</v>
      </c>
      <c r="M842" s="73"/>
      <c r="N842" s="72" t="s">
        <v>389</v>
      </c>
      <c r="O842" s="73"/>
      <c r="P842" s="72" t="s">
        <v>390</v>
      </c>
      <c r="Q842" s="73"/>
      <c r="R842" s="52"/>
      <c r="S842" s="52"/>
      <c r="T842" s="52"/>
    </row>
    <row r="843" spans="1:20" ht="15.75" x14ac:dyDescent="0.25">
      <c r="A843" s="74" t="s">
        <v>118</v>
      </c>
      <c r="B843" s="75"/>
      <c r="C843" s="75"/>
      <c r="D843" s="75"/>
      <c r="E843" s="75"/>
      <c r="F843" s="76"/>
      <c r="G843" s="38" t="s">
        <v>119</v>
      </c>
      <c r="H843" s="72" t="s">
        <v>52</v>
      </c>
      <c r="I843" s="73"/>
      <c r="J843" s="72" t="s">
        <v>54</v>
      </c>
      <c r="K843" s="73"/>
      <c r="L843" s="72" t="s">
        <v>54</v>
      </c>
      <c r="M843" s="73"/>
      <c r="N843" s="72" t="s">
        <v>54</v>
      </c>
      <c r="O843" s="73"/>
      <c r="P843" s="72" t="s">
        <v>54</v>
      </c>
      <c r="Q843" s="73"/>
      <c r="R843" s="50"/>
      <c r="S843" s="50"/>
      <c r="T843" s="50"/>
    </row>
    <row r="844" spans="1:20" ht="15.75" x14ac:dyDescent="0.25">
      <c r="A844" s="74" t="s">
        <v>311</v>
      </c>
      <c r="B844" s="75"/>
      <c r="C844" s="75"/>
      <c r="D844" s="75"/>
      <c r="E844" s="75"/>
      <c r="F844" s="76"/>
      <c r="G844" s="28" t="s">
        <v>13</v>
      </c>
      <c r="H844" s="72" t="s">
        <v>187</v>
      </c>
      <c r="I844" s="73"/>
      <c r="J844" s="72" t="s">
        <v>204</v>
      </c>
      <c r="K844" s="73"/>
      <c r="L844" s="72" t="s">
        <v>205</v>
      </c>
      <c r="M844" s="73"/>
      <c r="N844" s="72" t="s">
        <v>206</v>
      </c>
      <c r="O844" s="73"/>
      <c r="P844" s="72" t="s">
        <v>207</v>
      </c>
      <c r="Q844" s="73"/>
      <c r="R844" s="52"/>
      <c r="S844" s="52"/>
      <c r="T844" s="52"/>
    </row>
    <row r="845" spans="1:20" ht="15.75" x14ac:dyDescent="0.25">
      <c r="A845" s="99" t="s">
        <v>14</v>
      </c>
      <c r="B845" s="100"/>
      <c r="C845" s="100"/>
      <c r="D845" s="100"/>
      <c r="E845" s="100"/>
      <c r="F845" s="100"/>
      <c r="G845" s="100"/>
      <c r="H845" s="100"/>
      <c r="I845" s="100"/>
      <c r="J845" s="87">
        <f>+J840+J841+J842+J844</f>
        <v>10.029999999999999</v>
      </c>
      <c r="K845" s="88"/>
      <c r="L845" s="87">
        <f>+L840+L841+L842+L844</f>
        <v>12.5</v>
      </c>
      <c r="M845" s="88"/>
      <c r="N845" s="87">
        <f>+N840+N841+N842+N844</f>
        <v>49.800000000000004</v>
      </c>
      <c r="O845" s="88"/>
      <c r="P845" s="87">
        <f>+P840+P841+P842+P844</f>
        <v>346.05</v>
      </c>
      <c r="Q845" s="88"/>
    </row>
    <row r="846" spans="1:20" ht="15.75" x14ac:dyDescent="0.25">
      <c r="A846" s="99" t="s">
        <v>49</v>
      </c>
      <c r="B846" s="100"/>
      <c r="C846" s="100"/>
      <c r="D846" s="100"/>
      <c r="E846" s="100"/>
      <c r="F846" s="100"/>
      <c r="G846" s="100"/>
      <c r="H846" s="100"/>
      <c r="I846" s="100"/>
      <c r="J846" s="87">
        <f>+J821+J834+J845</f>
        <v>46.1</v>
      </c>
      <c r="K846" s="111"/>
      <c r="L846" s="87">
        <f>+L821+L834+L845</f>
        <v>43.28</v>
      </c>
      <c r="M846" s="111"/>
      <c r="N846" s="87">
        <f>+N821+N834+N845</f>
        <v>141.91</v>
      </c>
      <c r="O846" s="111"/>
      <c r="P846" s="87">
        <f>+P821+P834+P845</f>
        <v>1116.1399999999999</v>
      </c>
      <c r="Q846" s="111"/>
    </row>
    <row r="848" spans="1:20" x14ac:dyDescent="0.25">
      <c r="R848">
        <v>15</v>
      </c>
    </row>
    <row r="849" spans="1:19" ht="15.75" x14ac:dyDescent="0.25">
      <c r="A849" s="103" t="s">
        <v>27</v>
      </c>
      <c r="B849" s="103"/>
      <c r="C849" s="103"/>
      <c r="D849" s="103"/>
      <c r="E849" s="103"/>
      <c r="F849" s="103"/>
      <c r="G849" s="103"/>
      <c r="H849" s="103"/>
    </row>
    <row r="850" spans="1:19" ht="15.75" x14ac:dyDescent="0.25">
      <c r="A850" s="27"/>
      <c r="B850" s="27"/>
      <c r="C850" s="27"/>
      <c r="D850" s="27"/>
      <c r="E850" s="27"/>
      <c r="F850" s="27"/>
      <c r="G850" s="27"/>
      <c r="H850" s="27"/>
    </row>
    <row r="851" spans="1:19" ht="15.75" x14ac:dyDescent="0.25">
      <c r="A851" s="27"/>
      <c r="B851" s="27"/>
      <c r="C851" s="27"/>
      <c r="D851" s="27"/>
      <c r="E851" s="27"/>
      <c r="F851" s="27"/>
      <c r="G851" s="27"/>
      <c r="H851" s="27"/>
    </row>
    <row r="852" spans="1:19" ht="15.75" x14ac:dyDescent="0.25">
      <c r="A852" s="27"/>
      <c r="B852" s="27"/>
      <c r="C852" s="27"/>
      <c r="D852" s="27"/>
      <c r="E852" s="27"/>
      <c r="F852" s="27"/>
      <c r="G852" s="27"/>
      <c r="H852" s="27"/>
    </row>
    <row r="853" spans="1:19" ht="15.75" x14ac:dyDescent="0.25">
      <c r="A853" s="26"/>
      <c r="B853" s="26"/>
      <c r="C853" s="26"/>
      <c r="D853" s="26"/>
      <c r="E853" s="26"/>
      <c r="F853" s="26"/>
      <c r="G853" s="26"/>
      <c r="H853" s="26"/>
    </row>
    <row r="854" spans="1:19" ht="15.75" x14ac:dyDescent="0.25">
      <c r="A854" s="25"/>
      <c r="B854" s="25"/>
      <c r="C854" s="25"/>
      <c r="D854" s="25"/>
      <c r="E854" s="25"/>
      <c r="F854" s="25"/>
      <c r="G854" s="25"/>
      <c r="H854" s="25"/>
    </row>
    <row r="855" spans="1:19" ht="15.75" x14ac:dyDescent="0.25">
      <c r="A855" s="25"/>
      <c r="B855" s="25"/>
      <c r="C855" s="25"/>
      <c r="D855" s="25"/>
      <c r="E855" s="25"/>
      <c r="F855" s="25"/>
      <c r="G855" s="25"/>
      <c r="H855" s="25"/>
    </row>
    <row r="856" spans="1:19" ht="15.75" x14ac:dyDescent="0.25">
      <c r="A856" s="49"/>
      <c r="B856" s="49"/>
      <c r="C856" s="49"/>
      <c r="D856" s="49"/>
      <c r="E856" s="49"/>
      <c r="F856" s="49"/>
      <c r="G856" s="49"/>
      <c r="H856" s="49"/>
    </row>
    <row r="857" spans="1:19" ht="15.75" x14ac:dyDescent="0.25">
      <c r="A857" s="49"/>
      <c r="B857" s="49"/>
      <c r="C857" s="49"/>
      <c r="D857" s="49"/>
      <c r="E857" s="49"/>
      <c r="F857" s="49"/>
      <c r="G857" s="49"/>
      <c r="H857" s="49"/>
    </row>
    <row r="858" spans="1:19" ht="15.75" x14ac:dyDescent="0.25">
      <c r="A858" s="49"/>
      <c r="B858" s="49"/>
      <c r="C858" s="49"/>
      <c r="D858" s="49"/>
      <c r="E858" s="49"/>
      <c r="F858" s="49"/>
      <c r="G858" s="49"/>
      <c r="H858" s="49"/>
    </row>
    <row r="859" spans="1:19" ht="15.75" x14ac:dyDescent="0.25">
      <c r="A859" s="7"/>
      <c r="B859" s="7"/>
      <c r="C859" s="7"/>
      <c r="D859" s="7"/>
      <c r="E859" s="7"/>
      <c r="F859" s="7"/>
      <c r="G859" s="7"/>
      <c r="H859" s="7"/>
    </row>
    <row r="860" spans="1:19" ht="15.75" x14ac:dyDescent="0.25">
      <c r="A860" s="27"/>
      <c r="B860" s="27"/>
      <c r="C860" s="27"/>
      <c r="D860" s="27"/>
      <c r="E860" s="27"/>
      <c r="F860" s="27"/>
      <c r="G860" s="27"/>
      <c r="H860" s="27"/>
    </row>
    <row r="861" spans="1:19" ht="15.75" x14ac:dyDescent="0.25">
      <c r="A861" s="49"/>
      <c r="B861" s="49"/>
      <c r="C861" s="49"/>
      <c r="D861" s="49"/>
      <c r="E861" s="49"/>
      <c r="F861" s="49"/>
      <c r="G861" s="49"/>
      <c r="H861" s="49"/>
    </row>
    <row r="862" spans="1:19" ht="15.75" x14ac:dyDescent="0.25">
      <c r="A862" s="49"/>
      <c r="B862" s="49"/>
      <c r="C862" s="49"/>
      <c r="D862" s="49"/>
      <c r="E862" s="49"/>
      <c r="F862" s="49"/>
      <c r="G862" s="49"/>
      <c r="H862" s="49"/>
    </row>
    <row r="863" spans="1:19" ht="15" customHeight="1" x14ac:dyDescent="0.25">
      <c r="A863" s="130" t="s">
        <v>308</v>
      </c>
      <c r="B863" s="131"/>
      <c r="C863" s="131"/>
      <c r="D863" s="131"/>
      <c r="E863" s="131"/>
      <c r="I863" s="15"/>
      <c r="J863" s="15"/>
      <c r="P863" s="71" t="s">
        <v>442</v>
      </c>
      <c r="Q863" s="71"/>
      <c r="R863" s="71"/>
      <c r="S863" s="71"/>
    </row>
    <row r="864" spans="1:19" ht="15" customHeight="1" x14ac:dyDescent="0.25">
      <c r="A864" s="131"/>
      <c r="B864" s="131"/>
      <c r="C864" s="131"/>
      <c r="D864" s="131"/>
      <c r="E864" s="131"/>
      <c r="I864" s="15"/>
      <c r="J864" s="15"/>
      <c r="P864" s="71"/>
      <c r="Q864" s="71"/>
      <c r="R864" s="71"/>
      <c r="S864" s="71"/>
    </row>
    <row r="865" spans="1:20" ht="15" customHeight="1" x14ac:dyDescent="0.25">
      <c r="A865" s="131"/>
      <c r="B865" s="131"/>
      <c r="C865" s="131"/>
      <c r="D865" s="131"/>
      <c r="E865" s="131"/>
      <c r="I865" s="15"/>
      <c r="J865" s="15"/>
      <c r="P865" s="71"/>
      <c r="Q865" s="71"/>
      <c r="R865" s="71"/>
      <c r="S865" s="71"/>
    </row>
    <row r="866" spans="1:20" ht="15" customHeight="1" x14ac:dyDescent="0.25">
      <c r="I866" s="15"/>
      <c r="J866" s="15"/>
      <c r="P866" s="71"/>
      <c r="Q866" s="71"/>
      <c r="R866" s="71"/>
      <c r="S866" s="71"/>
    </row>
    <row r="867" spans="1:20" ht="15" customHeight="1" x14ac:dyDescent="0.25">
      <c r="I867" s="15"/>
      <c r="J867" s="15"/>
      <c r="P867" s="71"/>
      <c r="Q867" s="71"/>
      <c r="R867" s="71"/>
      <c r="S867" s="71"/>
    </row>
    <row r="868" spans="1:20" ht="15.75" x14ac:dyDescent="0.25">
      <c r="A868" s="132" t="s">
        <v>238</v>
      </c>
      <c r="B868" s="132"/>
      <c r="C868" s="132"/>
      <c r="D868" s="132"/>
      <c r="P868" s="71"/>
      <c r="Q868" s="71"/>
      <c r="R868" s="71"/>
      <c r="S868" s="71"/>
    </row>
    <row r="869" spans="1:20" ht="15.75" x14ac:dyDescent="0.25">
      <c r="A869" s="20"/>
      <c r="B869" s="20"/>
      <c r="C869" s="20"/>
      <c r="D869" s="20"/>
      <c r="P869" s="21"/>
      <c r="Q869" s="21"/>
      <c r="R869" s="21"/>
      <c r="S869" s="21"/>
    </row>
    <row r="870" spans="1:20" ht="15.75" x14ac:dyDescent="0.25">
      <c r="G870" s="133" t="s">
        <v>319</v>
      </c>
      <c r="H870" s="133"/>
      <c r="I870" s="133"/>
      <c r="J870" s="133"/>
      <c r="P870" s="21"/>
      <c r="Q870" s="21"/>
      <c r="R870" s="21"/>
      <c r="S870" s="21"/>
    </row>
    <row r="872" spans="1:20" ht="15.75" x14ac:dyDescent="0.25">
      <c r="A872" s="134" t="s">
        <v>1</v>
      </c>
      <c r="B872" s="135"/>
      <c r="C872" s="135"/>
      <c r="D872" s="135"/>
      <c r="E872" s="135"/>
      <c r="F872" s="135"/>
      <c r="G872" s="136" t="s">
        <v>2</v>
      </c>
      <c r="H872" s="136" t="s">
        <v>3</v>
      </c>
      <c r="I872" s="136"/>
      <c r="J872" s="136" t="s">
        <v>4</v>
      </c>
      <c r="K872" s="136"/>
      <c r="L872" s="136"/>
      <c r="M872" s="136"/>
      <c r="N872" s="136"/>
      <c r="O872" s="136"/>
      <c r="P872" s="137" t="s">
        <v>5</v>
      </c>
      <c r="Q872" s="138"/>
    </row>
    <row r="873" spans="1:20" ht="15.75" x14ac:dyDescent="0.25">
      <c r="A873" s="135"/>
      <c r="B873" s="135"/>
      <c r="C873" s="135"/>
      <c r="D873" s="135"/>
      <c r="E873" s="135"/>
      <c r="F873" s="135"/>
      <c r="G873" s="136"/>
      <c r="H873" s="136"/>
      <c r="I873" s="136"/>
      <c r="J873" s="141" t="s">
        <v>6</v>
      </c>
      <c r="K873" s="142"/>
      <c r="L873" s="141" t="s">
        <v>7</v>
      </c>
      <c r="M873" s="142"/>
      <c r="N873" s="141" t="s">
        <v>8</v>
      </c>
      <c r="O873" s="142"/>
      <c r="P873" s="139"/>
      <c r="Q873" s="140"/>
    </row>
    <row r="874" spans="1:20" ht="15.75" x14ac:dyDescent="0.25">
      <c r="A874" s="143" t="s">
        <v>239</v>
      </c>
      <c r="B874" s="144"/>
      <c r="C874" s="144"/>
      <c r="D874" s="144"/>
      <c r="E874" s="144"/>
      <c r="F874" s="145"/>
      <c r="G874" s="2" t="s">
        <v>141</v>
      </c>
      <c r="H874" s="72" t="s">
        <v>52</v>
      </c>
      <c r="I874" s="73"/>
      <c r="J874" s="146">
        <v>5.22</v>
      </c>
      <c r="K874" s="147"/>
      <c r="L874" s="72" t="s">
        <v>142</v>
      </c>
      <c r="M874" s="73"/>
      <c r="N874" s="72" t="s">
        <v>143</v>
      </c>
      <c r="O874" s="73"/>
      <c r="P874" s="72" t="s">
        <v>144</v>
      </c>
      <c r="Q874" s="73"/>
    </row>
    <row r="875" spans="1:20" ht="15.75" x14ac:dyDescent="0.25">
      <c r="A875" s="143" t="s">
        <v>240</v>
      </c>
      <c r="B875" s="144"/>
      <c r="C875" s="144"/>
      <c r="D875" s="144"/>
      <c r="E875" s="144"/>
      <c r="F875" s="145"/>
      <c r="G875" s="32" t="s">
        <v>241</v>
      </c>
      <c r="H875" s="72" t="s">
        <v>169</v>
      </c>
      <c r="I875" s="73"/>
      <c r="J875" s="72" t="s">
        <v>242</v>
      </c>
      <c r="K875" s="73"/>
      <c r="L875" s="72" t="s">
        <v>243</v>
      </c>
      <c r="M875" s="73"/>
      <c r="N875" s="72" t="s">
        <v>244</v>
      </c>
      <c r="O875" s="73"/>
      <c r="P875" s="72" t="s">
        <v>245</v>
      </c>
      <c r="Q875" s="73"/>
    </row>
    <row r="876" spans="1:20" ht="15.75" x14ac:dyDescent="0.25">
      <c r="A876" s="150" t="s">
        <v>346</v>
      </c>
      <c r="B876" s="151"/>
      <c r="C876" s="151"/>
      <c r="D876" s="151"/>
      <c r="E876" s="151"/>
      <c r="F876" s="152"/>
      <c r="G876" s="32" t="s">
        <v>326</v>
      </c>
      <c r="H876" s="72" t="s">
        <v>52</v>
      </c>
      <c r="I876" s="73"/>
      <c r="J876" s="146">
        <v>2.87</v>
      </c>
      <c r="K876" s="147"/>
      <c r="L876" s="72" t="s">
        <v>288</v>
      </c>
      <c r="M876" s="73"/>
      <c r="N876" s="72" t="s">
        <v>327</v>
      </c>
      <c r="O876" s="73"/>
      <c r="P876" s="72" t="s">
        <v>328</v>
      </c>
      <c r="Q876" s="89"/>
      <c r="R876" s="53"/>
      <c r="S876" s="50"/>
      <c r="T876" s="50"/>
    </row>
    <row r="877" spans="1:20" ht="15.75" x14ac:dyDescent="0.25">
      <c r="A877" s="153" t="s">
        <v>14</v>
      </c>
      <c r="B877" s="154"/>
      <c r="C877" s="154"/>
      <c r="D877" s="154"/>
      <c r="E877" s="154"/>
      <c r="F877" s="154"/>
      <c r="G877" s="154"/>
      <c r="H877" s="154"/>
      <c r="I877" s="154"/>
      <c r="J877" s="87">
        <f>+J874+J876+J875</f>
        <v>12.07</v>
      </c>
      <c r="K877" s="88"/>
      <c r="L877" s="87">
        <f>+L874+L875+L876</f>
        <v>11.18</v>
      </c>
      <c r="M877" s="88"/>
      <c r="N877" s="87">
        <f>+N874+N875+N876</f>
        <v>50.96</v>
      </c>
      <c r="O877" s="88"/>
      <c r="P877" s="87">
        <f>+P874+P875+P876</f>
        <v>344.49</v>
      </c>
      <c r="Q877" s="88"/>
    </row>
    <row r="879" spans="1:20" ht="15.75" x14ac:dyDescent="0.25">
      <c r="G879" s="133" t="s">
        <v>320</v>
      </c>
      <c r="H879" s="133"/>
      <c r="I879" s="133"/>
      <c r="J879" s="133"/>
    </row>
    <row r="881" spans="1:20" ht="15.75" x14ac:dyDescent="0.25">
      <c r="A881" s="92" t="s">
        <v>1</v>
      </c>
      <c r="B881" s="93"/>
      <c r="C881" s="93"/>
      <c r="D881" s="93"/>
      <c r="E881" s="93"/>
      <c r="F881" s="93"/>
      <c r="G881" s="94" t="s">
        <v>2</v>
      </c>
      <c r="H881" s="94" t="s">
        <v>3</v>
      </c>
      <c r="I881" s="94"/>
      <c r="J881" s="94" t="s">
        <v>4</v>
      </c>
      <c r="K881" s="94"/>
      <c r="L881" s="94"/>
      <c r="M881" s="94"/>
      <c r="N881" s="94"/>
      <c r="O881" s="94"/>
      <c r="P881" s="95" t="s">
        <v>5</v>
      </c>
      <c r="Q881" s="96"/>
    </row>
    <row r="882" spans="1:20" ht="15.75" x14ac:dyDescent="0.25">
      <c r="A882" s="93"/>
      <c r="B882" s="93"/>
      <c r="C882" s="93"/>
      <c r="D882" s="93"/>
      <c r="E882" s="93"/>
      <c r="F882" s="93"/>
      <c r="G882" s="94"/>
      <c r="H882" s="94"/>
      <c r="I882" s="94"/>
      <c r="J882" s="90" t="s">
        <v>6</v>
      </c>
      <c r="K882" s="91"/>
      <c r="L882" s="90" t="s">
        <v>7</v>
      </c>
      <c r="M882" s="91"/>
      <c r="N882" s="90" t="s">
        <v>8</v>
      </c>
      <c r="O882" s="91"/>
      <c r="P882" s="97"/>
      <c r="Q882" s="98"/>
    </row>
    <row r="883" spans="1:20" ht="15.75" x14ac:dyDescent="0.25">
      <c r="A883" s="74" t="s">
        <v>246</v>
      </c>
      <c r="B883" s="75"/>
      <c r="C883" s="75"/>
      <c r="D883" s="75"/>
      <c r="E883" s="75"/>
      <c r="F883" s="76"/>
      <c r="G883" s="28" t="s">
        <v>247</v>
      </c>
      <c r="H883" s="69">
        <v>100</v>
      </c>
      <c r="I883" s="70"/>
      <c r="J883" s="69">
        <v>2.72</v>
      </c>
      <c r="K883" s="70"/>
      <c r="L883" s="69">
        <v>2.2400000000000002</v>
      </c>
      <c r="M883" s="70"/>
      <c r="N883" s="69">
        <v>9.61</v>
      </c>
      <c r="O883" s="70"/>
      <c r="P883" s="69">
        <v>64.69</v>
      </c>
      <c r="Q883" s="70"/>
    </row>
    <row r="884" spans="1:20" ht="15.75" x14ac:dyDescent="0.25">
      <c r="A884" s="74" t="s">
        <v>248</v>
      </c>
      <c r="B884" s="75"/>
      <c r="C884" s="75"/>
      <c r="D884" s="75"/>
      <c r="E884" s="75"/>
      <c r="F884" s="76"/>
      <c r="G884" s="28" t="s">
        <v>108</v>
      </c>
      <c r="H884" s="69">
        <v>30</v>
      </c>
      <c r="I884" s="70"/>
      <c r="J884" s="69">
        <v>2.19</v>
      </c>
      <c r="K884" s="70"/>
      <c r="L884" s="69">
        <v>0.63</v>
      </c>
      <c r="M884" s="70"/>
      <c r="N884" s="69">
        <v>13.2</v>
      </c>
      <c r="O884" s="70"/>
      <c r="P884" s="69">
        <v>71.7</v>
      </c>
      <c r="Q884" s="70"/>
    </row>
    <row r="885" spans="1:20" ht="15.75" x14ac:dyDescent="0.25">
      <c r="A885" s="74" t="s">
        <v>87</v>
      </c>
      <c r="B885" s="75"/>
      <c r="C885" s="75"/>
      <c r="D885" s="75"/>
      <c r="E885" s="75"/>
      <c r="F885" s="76"/>
      <c r="G885" s="28" t="s">
        <v>88</v>
      </c>
      <c r="H885" s="69">
        <v>50</v>
      </c>
      <c r="I885" s="70"/>
      <c r="J885" s="69">
        <v>10.210000000000001</v>
      </c>
      <c r="K885" s="70"/>
      <c r="L885" s="69">
        <v>3.37</v>
      </c>
      <c r="M885" s="70"/>
      <c r="N885" s="69">
        <v>0.23</v>
      </c>
      <c r="O885" s="70"/>
      <c r="P885" s="69">
        <v>72.38</v>
      </c>
      <c r="Q885" s="70"/>
    </row>
    <row r="886" spans="1:20" ht="15.75" x14ac:dyDescent="0.25">
      <c r="A886" s="74" t="s">
        <v>416</v>
      </c>
      <c r="B886" s="75"/>
      <c r="C886" s="75"/>
      <c r="D886" s="75"/>
      <c r="E886" s="75"/>
      <c r="F886" s="76"/>
      <c r="G886" s="68" t="s">
        <v>417</v>
      </c>
      <c r="H886" s="69">
        <v>15</v>
      </c>
      <c r="I886" s="70"/>
      <c r="J886" s="69">
        <v>0.32</v>
      </c>
      <c r="K886" s="70"/>
      <c r="L886" s="69">
        <v>2.9</v>
      </c>
      <c r="M886" s="70"/>
      <c r="N886" s="69">
        <v>0.97</v>
      </c>
      <c r="O886" s="70"/>
      <c r="P886" s="69">
        <v>31.21</v>
      </c>
      <c r="Q886" s="70"/>
    </row>
    <row r="887" spans="1:20" ht="15.75" customHeight="1" x14ac:dyDescent="0.25">
      <c r="A887" s="78" t="s">
        <v>405</v>
      </c>
      <c r="B887" s="79"/>
      <c r="C887" s="79"/>
      <c r="D887" s="79"/>
      <c r="E887" s="79"/>
      <c r="F887" s="80"/>
      <c r="G887" s="64" t="s">
        <v>406</v>
      </c>
      <c r="H887" s="69">
        <v>50</v>
      </c>
      <c r="I887" s="70"/>
      <c r="J887" s="69">
        <v>1.03</v>
      </c>
      <c r="K887" s="70"/>
      <c r="L887" s="69">
        <v>1.68</v>
      </c>
      <c r="M887" s="70"/>
      <c r="N887" s="69">
        <v>5.99</v>
      </c>
      <c r="O887" s="70"/>
      <c r="P887" s="69">
        <v>46.3</v>
      </c>
      <c r="Q887" s="70"/>
      <c r="R887" s="57"/>
      <c r="S887" s="56"/>
      <c r="T887" s="56"/>
    </row>
    <row r="888" spans="1:20" ht="15.75" customHeight="1" x14ac:dyDescent="0.25">
      <c r="A888" s="81" t="s">
        <v>399</v>
      </c>
      <c r="B888" s="82"/>
      <c r="C888" s="82"/>
      <c r="D888" s="82"/>
      <c r="E888" s="82"/>
      <c r="F888" s="83"/>
      <c r="G888" s="104" t="s">
        <v>400</v>
      </c>
      <c r="H888" s="106">
        <v>40</v>
      </c>
      <c r="I888" s="107"/>
      <c r="J888" s="106">
        <v>0.34</v>
      </c>
      <c r="K888" s="107"/>
      <c r="L888" s="106">
        <v>2.5099999999999998</v>
      </c>
      <c r="M888" s="107"/>
      <c r="N888" s="106">
        <v>1.45</v>
      </c>
      <c r="O888" s="107"/>
      <c r="P888" s="106">
        <v>29.87</v>
      </c>
      <c r="Q888" s="148"/>
      <c r="R888" s="53"/>
      <c r="S888" s="50"/>
      <c r="T888" s="50"/>
    </row>
    <row r="889" spans="1:20" ht="15.75" customHeight="1" x14ac:dyDescent="0.25">
      <c r="A889" s="84"/>
      <c r="B889" s="85"/>
      <c r="C889" s="85"/>
      <c r="D889" s="85"/>
      <c r="E889" s="85"/>
      <c r="F889" s="86"/>
      <c r="G889" s="105"/>
      <c r="H889" s="108"/>
      <c r="I889" s="109"/>
      <c r="J889" s="108"/>
      <c r="K889" s="109"/>
      <c r="L889" s="108"/>
      <c r="M889" s="109"/>
      <c r="N889" s="108"/>
      <c r="O889" s="109"/>
      <c r="P889" s="108"/>
      <c r="Q889" s="149"/>
      <c r="R889" s="53"/>
      <c r="S889" s="50"/>
      <c r="T889" s="50"/>
    </row>
    <row r="890" spans="1:20" ht="15.75" customHeight="1" x14ac:dyDescent="0.25">
      <c r="A890" s="78" t="s">
        <v>21</v>
      </c>
      <c r="B890" s="79"/>
      <c r="C890" s="79"/>
      <c r="D890" s="79"/>
      <c r="E890" s="79"/>
      <c r="F890" s="80"/>
      <c r="G890" s="47" t="s">
        <v>22</v>
      </c>
      <c r="H890" s="69">
        <v>20</v>
      </c>
      <c r="I890" s="70"/>
      <c r="J890" s="69">
        <v>0.16</v>
      </c>
      <c r="K890" s="70"/>
      <c r="L890" s="69">
        <v>0.04</v>
      </c>
      <c r="M890" s="70"/>
      <c r="N890" s="69">
        <v>0.46</v>
      </c>
      <c r="O890" s="70"/>
      <c r="P890" s="69">
        <v>2.2000000000000002</v>
      </c>
      <c r="Q890" s="77"/>
      <c r="R890" s="53"/>
      <c r="S890" s="50"/>
      <c r="T890" s="50"/>
    </row>
    <row r="891" spans="1:20" ht="15.75" x14ac:dyDescent="0.25">
      <c r="A891" s="74" t="s">
        <v>193</v>
      </c>
      <c r="B891" s="75"/>
      <c r="C891" s="75"/>
      <c r="D891" s="75"/>
      <c r="E891" s="75"/>
      <c r="F891" s="76"/>
      <c r="G891" s="28" t="s">
        <v>93</v>
      </c>
      <c r="H891" s="69">
        <v>150</v>
      </c>
      <c r="I891" s="70"/>
      <c r="J891" s="69">
        <v>0</v>
      </c>
      <c r="K891" s="70"/>
      <c r="L891" s="69">
        <v>0</v>
      </c>
      <c r="M891" s="70"/>
      <c r="N891" s="69">
        <v>0</v>
      </c>
      <c r="O891" s="70"/>
      <c r="P891" s="69">
        <v>0</v>
      </c>
      <c r="Q891" s="70"/>
    </row>
    <row r="892" spans="1:20" ht="15.75" x14ac:dyDescent="0.25">
      <c r="A892" s="99" t="s">
        <v>14</v>
      </c>
      <c r="B892" s="100"/>
      <c r="C892" s="100"/>
      <c r="D892" s="100"/>
      <c r="E892" s="100"/>
      <c r="F892" s="100"/>
      <c r="G892" s="100"/>
      <c r="H892" s="100"/>
      <c r="I892" s="100"/>
      <c r="J892" s="90">
        <f>+J883+J884+J885+J887+J888+J891+J890+J886</f>
        <v>16.970000000000002</v>
      </c>
      <c r="K892" s="91"/>
      <c r="L892" s="90">
        <f>+L883+L884+L885+L887+L888+L891+L890+L886</f>
        <v>13.37</v>
      </c>
      <c r="M892" s="91"/>
      <c r="N892" s="90">
        <f>+N883+N884+N885+N887+N888+N891+N890+N886</f>
        <v>31.91</v>
      </c>
      <c r="O892" s="91"/>
      <c r="P892" s="90">
        <f>+P883+P884+P885+P887+P888+P891+P890+P886</f>
        <v>318.34999999999997</v>
      </c>
      <c r="Q892" s="91"/>
    </row>
    <row r="894" spans="1:20" ht="15.75" x14ac:dyDescent="0.25">
      <c r="G894" s="90" t="s">
        <v>321</v>
      </c>
      <c r="H894" s="129"/>
      <c r="I894" s="129"/>
      <c r="J894" s="91"/>
    </row>
    <row r="896" spans="1:20" ht="15.75" x14ac:dyDescent="0.25">
      <c r="A896" s="92" t="s">
        <v>1</v>
      </c>
      <c r="B896" s="93"/>
      <c r="C896" s="93"/>
      <c r="D896" s="93"/>
      <c r="E896" s="93"/>
      <c r="F896" s="93"/>
      <c r="G896" s="94" t="s">
        <v>2</v>
      </c>
      <c r="H896" s="94" t="s">
        <v>3</v>
      </c>
      <c r="I896" s="94"/>
      <c r="J896" s="94" t="s">
        <v>4</v>
      </c>
      <c r="K896" s="94"/>
      <c r="L896" s="94"/>
      <c r="M896" s="94"/>
      <c r="N896" s="94"/>
      <c r="O896" s="94"/>
      <c r="P896" s="95" t="s">
        <v>5</v>
      </c>
      <c r="Q896" s="96"/>
    </row>
    <row r="897" spans="1:18" ht="15.75" x14ac:dyDescent="0.25">
      <c r="A897" s="93"/>
      <c r="B897" s="93"/>
      <c r="C897" s="93"/>
      <c r="D897" s="93"/>
      <c r="E897" s="93"/>
      <c r="F897" s="93"/>
      <c r="G897" s="94"/>
      <c r="H897" s="94"/>
      <c r="I897" s="94"/>
      <c r="J897" s="90" t="s">
        <v>6</v>
      </c>
      <c r="K897" s="91"/>
      <c r="L897" s="90" t="s">
        <v>7</v>
      </c>
      <c r="M897" s="91"/>
      <c r="N897" s="90" t="s">
        <v>8</v>
      </c>
      <c r="O897" s="91"/>
      <c r="P897" s="97"/>
      <c r="Q897" s="98"/>
    </row>
    <row r="898" spans="1:18" ht="15.75" x14ac:dyDescent="0.25">
      <c r="A898" s="74" t="s">
        <v>253</v>
      </c>
      <c r="B898" s="75"/>
      <c r="C898" s="75"/>
      <c r="D898" s="75"/>
      <c r="E898" s="75"/>
      <c r="F898" s="76"/>
      <c r="G898" s="28" t="s">
        <v>254</v>
      </c>
      <c r="H898" s="69">
        <v>150</v>
      </c>
      <c r="I898" s="70"/>
      <c r="J898" s="69">
        <v>4.28</v>
      </c>
      <c r="K898" s="70"/>
      <c r="L898" s="69">
        <v>6.1</v>
      </c>
      <c r="M898" s="70"/>
      <c r="N898" s="69">
        <v>16.71</v>
      </c>
      <c r="O898" s="70"/>
      <c r="P898" s="69">
        <v>134.88</v>
      </c>
      <c r="Q898" s="70"/>
    </row>
    <row r="899" spans="1:18" ht="15.75" x14ac:dyDescent="0.25">
      <c r="A899" s="74" t="s">
        <v>167</v>
      </c>
      <c r="B899" s="75"/>
      <c r="C899" s="75"/>
      <c r="D899" s="75"/>
      <c r="E899" s="75"/>
      <c r="F899" s="76"/>
      <c r="G899" s="30" t="s">
        <v>168</v>
      </c>
      <c r="H899" s="72" t="s">
        <v>169</v>
      </c>
      <c r="I899" s="73"/>
      <c r="J899" s="72" t="s">
        <v>170</v>
      </c>
      <c r="K899" s="73"/>
      <c r="L899" s="72" t="s">
        <v>171</v>
      </c>
      <c r="M899" s="73"/>
      <c r="N899" s="72" t="s">
        <v>172</v>
      </c>
      <c r="O899" s="73"/>
      <c r="P899" s="72" t="s">
        <v>173</v>
      </c>
      <c r="Q899" s="73"/>
    </row>
    <row r="900" spans="1:18" ht="15.75" x14ac:dyDescent="0.25">
      <c r="A900" s="74" t="s">
        <v>118</v>
      </c>
      <c r="B900" s="75"/>
      <c r="C900" s="75"/>
      <c r="D900" s="75"/>
      <c r="E900" s="75"/>
      <c r="F900" s="76"/>
      <c r="G900" s="28" t="s">
        <v>119</v>
      </c>
      <c r="H900" s="72" t="s">
        <v>52</v>
      </c>
      <c r="I900" s="73"/>
      <c r="J900" s="72" t="s">
        <v>54</v>
      </c>
      <c r="K900" s="73"/>
      <c r="L900" s="72" t="s">
        <v>54</v>
      </c>
      <c r="M900" s="73"/>
      <c r="N900" s="72" t="s">
        <v>54</v>
      </c>
      <c r="O900" s="73"/>
      <c r="P900" s="72" t="s">
        <v>54</v>
      </c>
      <c r="Q900" s="73"/>
    </row>
    <row r="901" spans="1:18" ht="15.75" x14ac:dyDescent="0.25">
      <c r="A901" s="74" t="s">
        <v>311</v>
      </c>
      <c r="B901" s="75"/>
      <c r="C901" s="75"/>
      <c r="D901" s="75"/>
      <c r="E901" s="75"/>
      <c r="F901" s="76"/>
      <c r="G901" s="28" t="s">
        <v>139</v>
      </c>
      <c r="H901" s="72" t="s">
        <v>53</v>
      </c>
      <c r="I901" s="73"/>
      <c r="J901" s="72" t="s">
        <v>174</v>
      </c>
      <c r="K901" s="73"/>
      <c r="L901" s="72" t="s">
        <v>175</v>
      </c>
      <c r="M901" s="73"/>
      <c r="N901" s="72" t="s">
        <v>176</v>
      </c>
      <c r="O901" s="73"/>
      <c r="P901" s="72" t="s">
        <v>177</v>
      </c>
      <c r="Q901" s="73"/>
    </row>
    <row r="902" spans="1:18" ht="15.75" x14ac:dyDescent="0.25">
      <c r="A902" s="99" t="s">
        <v>14</v>
      </c>
      <c r="B902" s="100"/>
      <c r="C902" s="100"/>
      <c r="D902" s="100"/>
      <c r="E902" s="100"/>
      <c r="F902" s="100"/>
      <c r="G902" s="100"/>
      <c r="H902" s="100"/>
      <c r="I902" s="100"/>
      <c r="J902" s="87">
        <f t="shared" ref="J902" si="34">+J898+J899+J900+J901</f>
        <v>10.47</v>
      </c>
      <c r="K902" s="88"/>
      <c r="L902" s="87">
        <f t="shared" ref="L902" si="35">+L898+L899+L900+L901</f>
        <v>14.37</v>
      </c>
      <c r="M902" s="88"/>
      <c r="N902" s="87">
        <f t="shared" ref="N902" si="36">+N898+N899+N900+N901</f>
        <v>57.879999999999995</v>
      </c>
      <c r="O902" s="88"/>
      <c r="P902" s="87">
        <f t="shared" ref="P902" si="37">+P898+P899+P900+P901</f>
        <v>384.54999999999995</v>
      </c>
      <c r="Q902" s="88"/>
    </row>
    <row r="903" spans="1:18" ht="15.75" x14ac:dyDescent="0.25">
      <c r="A903" s="99" t="s">
        <v>49</v>
      </c>
      <c r="B903" s="100"/>
      <c r="C903" s="100"/>
      <c r="D903" s="100"/>
      <c r="E903" s="100"/>
      <c r="F903" s="100"/>
      <c r="G903" s="100"/>
      <c r="H903" s="100"/>
      <c r="I903" s="100"/>
      <c r="J903" s="87">
        <f>+J877+J892+J902</f>
        <v>39.510000000000005</v>
      </c>
      <c r="K903" s="88"/>
      <c r="L903" s="87">
        <f>+L877+L892+L902</f>
        <v>38.919999999999995</v>
      </c>
      <c r="M903" s="88"/>
      <c r="N903" s="87">
        <f>+N877+N892+N902</f>
        <v>140.75</v>
      </c>
      <c r="O903" s="88"/>
      <c r="P903" s="87">
        <f>+P877+P892+P902</f>
        <v>1047.3899999999999</v>
      </c>
      <c r="Q903" s="88"/>
    </row>
    <row r="905" spans="1:18" x14ac:dyDescent="0.25">
      <c r="R905">
        <v>16</v>
      </c>
    </row>
    <row r="906" spans="1:18" ht="15.75" x14ac:dyDescent="0.25">
      <c r="A906" s="103" t="s">
        <v>27</v>
      </c>
      <c r="B906" s="103"/>
      <c r="C906" s="103"/>
      <c r="D906" s="103"/>
      <c r="E906" s="103"/>
      <c r="F906" s="103"/>
      <c r="G906" s="103"/>
      <c r="H906" s="103"/>
    </row>
    <row r="907" spans="1:18" ht="15.75" x14ac:dyDescent="0.25">
      <c r="A907" s="27"/>
      <c r="B907" s="27"/>
      <c r="C907" s="27"/>
      <c r="D907" s="27"/>
      <c r="E907" s="27"/>
      <c r="F907" s="27"/>
      <c r="G907" s="27"/>
      <c r="H907" s="27"/>
    </row>
  </sheetData>
  <mergeCells count="2195">
    <mergeCell ref="J140:K140"/>
    <mergeCell ref="L140:M140"/>
    <mergeCell ref="N140:O140"/>
    <mergeCell ref="P140:Q140"/>
    <mergeCell ref="A429:F430"/>
    <mergeCell ref="G429:G430"/>
    <mergeCell ref="H429:I430"/>
    <mergeCell ref="J429:K430"/>
    <mergeCell ref="L429:M430"/>
    <mergeCell ref="N429:O430"/>
    <mergeCell ref="P429:Q430"/>
    <mergeCell ref="L599:M599"/>
    <mergeCell ref="A592:F593"/>
    <mergeCell ref="N594:O595"/>
    <mergeCell ref="N313:O314"/>
    <mergeCell ref="P313:Q314"/>
    <mergeCell ref="A383:F383"/>
    <mergeCell ref="H383:I383"/>
    <mergeCell ref="J383:K383"/>
    <mergeCell ref="L383:M383"/>
    <mergeCell ref="N599:O599"/>
    <mergeCell ref="L887:M887"/>
    <mergeCell ref="N887:O887"/>
    <mergeCell ref="P887:Q887"/>
    <mergeCell ref="H719:I719"/>
    <mergeCell ref="J719:K719"/>
    <mergeCell ref="L719:M719"/>
    <mergeCell ref="N719:O719"/>
    <mergeCell ref="P719:Q719"/>
    <mergeCell ref="A661:F661"/>
    <mergeCell ref="H661:I661"/>
    <mergeCell ref="J661:K661"/>
    <mergeCell ref="L661:M661"/>
    <mergeCell ref="N661:O661"/>
    <mergeCell ref="P661:Q661"/>
    <mergeCell ref="A832:F832"/>
    <mergeCell ref="H832:I832"/>
    <mergeCell ref="J832:K832"/>
    <mergeCell ref="L832:M832"/>
    <mergeCell ref="N832:O832"/>
    <mergeCell ref="P832:Q832"/>
    <mergeCell ref="A843:F843"/>
    <mergeCell ref="H843:I843"/>
    <mergeCell ref="J843:K843"/>
    <mergeCell ref="L843:M843"/>
    <mergeCell ref="N843:O843"/>
    <mergeCell ref="P843:Q843"/>
    <mergeCell ref="G723:J723"/>
    <mergeCell ref="A733:I733"/>
    <mergeCell ref="J733:K733"/>
    <mergeCell ref="A713:F713"/>
    <mergeCell ref="H713:I713"/>
    <mergeCell ref="J713:K713"/>
    <mergeCell ref="P117:S123"/>
    <mergeCell ref="P173:S179"/>
    <mergeCell ref="P231:S237"/>
    <mergeCell ref="P288:S294"/>
    <mergeCell ref="P403:S409"/>
    <mergeCell ref="A600:F600"/>
    <mergeCell ref="H600:I600"/>
    <mergeCell ref="J600:K600"/>
    <mergeCell ref="L600:M600"/>
    <mergeCell ref="N600:O600"/>
    <mergeCell ref="P600:Q600"/>
    <mergeCell ref="A718:F718"/>
    <mergeCell ref="H718:I718"/>
    <mergeCell ref="J718:K718"/>
    <mergeCell ref="L718:M718"/>
    <mergeCell ref="N718:O718"/>
    <mergeCell ref="P718:Q718"/>
    <mergeCell ref="A538:F539"/>
    <mergeCell ref="P613:Q613"/>
    <mergeCell ref="A140:F140"/>
    <mergeCell ref="H140:I140"/>
    <mergeCell ref="A614:I614"/>
    <mergeCell ref="J614:K614"/>
    <mergeCell ref="L614:M614"/>
    <mergeCell ref="N614:O614"/>
    <mergeCell ref="P614:Q614"/>
    <mergeCell ref="A617:H617"/>
    <mergeCell ref="A608:F608"/>
    <mergeCell ref="H608:I608"/>
    <mergeCell ref="A599:F599"/>
    <mergeCell ref="H599:I599"/>
    <mergeCell ref="J599:K599"/>
    <mergeCell ref="H609:I609"/>
    <mergeCell ref="J609:K609"/>
    <mergeCell ref="A580:D580"/>
    <mergeCell ref="G582:J582"/>
    <mergeCell ref="A584:F585"/>
    <mergeCell ref="G584:G585"/>
    <mergeCell ref="N609:O609"/>
    <mergeCell ref="P609:Q609"/>
    <mergeCell ref="A611:F611"/>
    <mergeCell ref="H611:I611"/>
    <mergeCell ref="J611:K611"/>
    <mergeCell ref="J586:K586"/>
    <mergeCell ref="L586:M586"/>
    <mergeCell ref="N586:O586"/>
    <mergeCell ref="P586:Q586"/>
    <mergeCell ref="A587:F587"/>
    <mergeCell ref="G594:G595"/>
    <mergeCell ref="J596:K596"/>
    <mergeCell ref="L596:M596"/>
    <mergeCell ref="H587:I587"/>
    <mergeCell ref="P594:Q595"/>
    <mergeCell ref="J587:K587"/>
    <mergeCell ref="L587:M587"/>
    <mergeCell ref="N587:O587"/>
    <mergeCell ref="P587:Q587"/>
    <mergeCell ref="P611:Q611"/>
    <mergeCell ref="P601:Q601"/>
    <mergeCell ref="A602:I602"/>
    <mergeCell ref="J602:K602"/>
    <mergeCell ref="L602:M602"/>
    <mergeCell ref="I32:L32"/>
    <mergeCell ref="I33:L33"/>
    <mergeCell ref="J608:K608"/>
    <mergeCell ref="L608:M608"/>
    <mergeCell ref="N608:O608"/>
    <mergeCell ref="P608:Q608"/>
    <mergeCell ref="A609:F609"/>
    <mergeCell ref="P597:Q598"/>
    <mergeCell ref="G592:G593"/>
    <mergeCell ref="H592:I593"/>
    <mergeCell ref="J592:O592"/>
    <mergeCell ref="P592:Q593"/>
    <mergeCell ref="J593:K593"/>
    <mergeCell ref="L593:M593"/>
    <mergeCell ref="N593:O593"/>
    <mergeCell ref="A594:F595"/>
    <mergeCell ref="H584:I585"/>
    <mergeCell ref="J584:O584"/>
    <mergeCell ref="A606:F607"/>
    <mergeCell ref="P584:Q585"/>
    <mergeCell ref="J585:K585"/>
    <mergeCell ref="L585:M585"/>
    <mergeCell ref="N585:O585"/>
    <mergeCell ref="A586:F586"/>
    <mergeCell ref="H586:I586"/>
    <mergeCell ref="P602:Q602"/>
    <mergeCell ref="G604:J604"/>
    <mergeCell ref="J606:O606"/>
    <mergeCell ref="P606:Q607"/>
    <mergeCell ref="J607:K607"/>
    <mergeCell ref="L607:M607"/>
    <mergeCell ref="N607:O607"/>
    <mergeCell ref="A613:I613"/>
    <mergeCell ref="J613:K613"/>
    <mergeCell ref="L613:M613"/>
    <mergeCell ref="N613:O613"/>
    <mergeCell ref="N596:O596"/>
    <mergeCell ref="P596:Q596"/>
    <mergeCell ref="A597:F598"/>
    <mergeCell ref="G597:G598"/>
    <mergeCell ref="H597:I598"/>
    <mergeCell ref="J597:K598"/>
    <mergeCell ref="L597:M598"/>
    <mergeCell ref="N597:O598"/>
    <mergeCell ref="G606:G607"/>
    <mergeCell ref="H606:I607"/>
    <mergeCell ref="N602:O602"/>
    <mergeCell ref="L611:M611"/>
    <mergeCell ref="N611:O611"/>
    <mergeCell ref="A596:F596"/>
    <mergeCell ref="H596:I596"/>
    <mergeCell ref="P599:Q599"/>
    <mergeCell ref="A601:F601"/>
    <mergeCell ref="H601:I601"/>
    <mergeCell ref="J601:K601"/>
    <mergeCell ref="L601:M601"/>
    <mergeCell ref="N601:O601"/>
    <mergeCell ref="A612:F612"/>
    <mergeCell ref="H612:I612"/>
    <mergeCell ref="J612:K612"/>
    <mergeCell ref="L612:M612"/>
    <mergeCell ref="N612:O612"/>
    <mergeCell ref="P612:Q612"/>
    <mergeCell ref="L609:M609"/>
    <mergeCell ref="G590:J590"/>
    <mergeCell ref="H594:I595"/>
    <mergeCell ref="J594:K595"/>
    <mergeCell ref="L594:M595"/>
    <mergeCell ref="A575:E577"/>
    <mergeCell ref="N383:O383"/>
    <mergeCell ref="P383:Q383"/>
    <mergeCell ref="L372:M372"/>
    <mergeCell ref="N372:O372"/>
    <mergeCell ref="P372:Q372"/>
    <mergeCell ref="A489:F489"/>
    <mergeCell ref="H489:I489"/>
    <mergeCell ref="J489:K489"/>
    <mergeCell ref="L489:M489"/>
    <mergeCell ref="N489:O489"/>
    <mergeCell ref="P489:Q489"/>
    <mergeCell ref="H442:I442"/>
    <mergeCell ref="P416:Q416"/>
    <mergeCell ref="N417:O417"/>
    <mergeCell ref="P417:Q417"/>
    <mergeCell ref="N418:O418"/>
    <mergeCell ref="P418:Q418"/>
    <mergeCell ref="G424:G425"/>
    <mergeCell ref="H424:I425"/>
    <mergeCell ref="J424:O424"/>
    <mergeCell ref="P424:Q425"/>
    <mergeCell ref="J425:K425"/>
    <mergeCell ref="A486:F487"/>
    <mergeCell ref="G486:G487"/>
    <mergeCell ref="H486:I487"/>
    <mergeCell ref="N486:O487"/>
    <mergeCell ref="P486:Q487"/>
    <mergeCell ref="H428:I428"/>
    <mergeCell ref="J428:K428"/>
    <mergeCell ref="L428:M428"/>
    <mergeCell ref="A417:F417"/>
    <mergeCell ref="P646:Q646"/>
    <mergeCell ref="J647:K647"/>
    <mergeCell ref="L647:M647"/>
    <mergeCell ref="N647:O647"/>
    <mergeCell ref="P647:Q647"/>
    <mergeCell ref="A648:F648"/>
    <mergeCell ref="H648:I648"/>
    <mergeCell ref="J648:K648"/>
    <mergeCell ref="L648:M648"/>
    <mergeCell ref="N648:O648"/>
    <mergeCell ref="N544:O544"/>
    <mergeCell ref="P544:Q544"/>
    <mergeCell ref="L538:M539"/>
    <mergeCell ref="P550:Q551"/>
    <mergeCell ref="A561:H561"/>
    <mergeCell ref="G470:G471"/>
    <mergeCell ref="H470:I471"/>
    <mergeCell ref="A542:F542"/>
    <mergeCell ref="H542:I542"/>
    <mergeCell ref="A527:F528"/>
    <mergeCell ref="G527:G528"/>
    <mergeCell ref="H527:I528"/>
    <mergeCell ref="J527:O527"/>
    <mergeCell ref="A588:I588"/>
    <mergeCell ref="J588:K588"/>
    <mergeCell ref="L588:M588"/>
    <mergeCell ref="N588:O588"/>
    <mergeCell ref="P588:Q588"/>
    <mergeCell ref="N649:O649"/>
    <mergeCell ref="P649:Q649"/>
    <mergeCell ref="N654:O654"/>
    <mergeCell ref="A655:F655"/>
    <mergeCell ref="H655:I655"/>
    <mergeCell ref="J655:K655"/>
    <mergeCell ref="L655:M655"/>
    <mergeCell ref="N655:O655"/>
    <mergeCell ref="P655:Q655"/>
    <mergeCell ref="G11:M13"/>
    <mergeCell ref="A345:E347"/>
    <mergeCell ref="Q2:T6"/>
    <mergeCell ref="P60:S65"/>
    <mergeCell ref="P345:S350"/>
    <mergeCell ref="A240:F241"/>
    <mergeCell ref="A244:F244"/>
    <mergeCell ref="H244:I244"/>
    <mergeCell ref="A252:F252"/>
    <mergeCell ref="H252:I252"/>
    <mergeCell ref="A256:F256"/>
    <mergeCell ref="L302:M302"/>
    <mergeCell ref="N71:O71"/>
    <mergeCell ref="N73:O73"/>
    <mergeCell ref="A183:F183"/>
    <mergeCell ref="H253:I253"/>
    <mergeCell ref="A259:I259"/>
    <mergeCell ref="A271:I271"/>
    <mergeCell ref="H183:I183"/>
    <mergeCell ref="H184:I184"/>
    <mergeCell ref="L425:M425"/>
    <mergeCell ref="N425:O425"/>
    <mergeCell ref="L420:M420"/>
    <mergeCell ref="P706:Q706"/>
    <mergeCell ref="G708:J708"/>
    <mergeCell ref="N703:O703"/>
    <mergeCell ref="P703:Q703"/>
    <mergeCell ref="H704:I704"/>
    <mergeCell ref="J704:K704"/>
    <mergeCell ref="L704:M704"/>
    <mergeCell ref="P704:Q704"/>
    <mergeCell ref="H705:I705"/>
    <mergeCell ref="J705:K705"/>
    <mergeCell ref="L705:M705"/>
    <mergeCell ref="N705:O705"/>
    <mergeCell ref="P702:Q702"/>
    <mergeCell ref="H720:I720"/>
    <mergeCell ref="J720:K720"/>
    <mergeCell ref="L720:M720"/>
    <mergeCell ref="P717:Q717"/>
    <mergeCell ref="L713:M713"/>
    <mergeCell ref="N713:O713"/>
    <mergeCell ref="P713:Q713"/>
    <mergeCell ref="A704:F704"/>
    <mergeCell ref="N704:O704"/>
    <mergeCell ref="A712:F712"/>
    <mergeCell ref="A642:F643"/>
    <mergeCell ref="G642:G643"/>
    <mergeCell ref="H715:I715"/>
    <mergeCell ref="N734:O734"/>
    <mergeCell ref="N706:O706"/>
    <mergeCell ref="H642:I643"/>
    <mergeCell ref="L672:M672"/>
    <mergeCell ref="A646:F646"/>
    <mergeCell ref="H646:I646"/>
    <mergeCell ref="J646:K646"/>
    <mergeCell ref="L646:M646"/>
    <mergeCell ref="N646:O646"/>
    <mergeCell ref="G651:J651"/>
    <mergeCell ref="A653:F654"/>
    <mergeCell ref="G653:G654"/>
    <mergeCell ref="H653:I654"/>
    <mergeCell ref="J653:O653"/>
    <mergeCell ref="N659:O659"/>
    <mergeCell ref="L671:M671"/>
    <mergeCell ref="N671:O671"/>
    <mergeCell ref="L728:M728"/>
    <mergeCell ref="N728:O728"/>
    <mergeCell ref="L730:M730"/>
    <mergeCell ref="A647:F647"/>
    <mergeCell ref="H647:I647"/>
    <mergeCell ref="A710:F711"/>
    <mergeCell ref="G710:G711"/>
    <mergeCell ref="J710:O710"/>
    <mergeCell ref="L733:M733"/>
    <mergeCell ref="H703:I703"/>
    <mergeCell ref="J703:K703"/>
    <mergeCell ref="L213:M213"/>
    <mergeCell ref="J417:K417"/>
    <mergeCell ref="L417:M417"/>
    <mergeCell ref="A418:F418"/>
    <mergeCell ref="H418:I418"/>
    <mergeCell ref="J418:K418"/>
    <mergeCell ref="L418:M418"/>
    <mergeCell ref="A419:F419"/>
    <mergeCell ref="H419:I419"/>
    <mergeCell ref="J419:K419"/>
    <mergeCell ref="L419:M419"/>
    <mergeCell ref="G422:J422"/>
    <mergeCell ref="A424:F425"/>
    <mergeCell ref="A420:I420"/>
    <mergeCell ref="H240:I241"/>
    <mergeCell ref="H256:I256"/>
    <mergeCell ref="A265:F265"/>
    <mergeCell ref="H265:I265"/>
    <mergeCell ref="A270:F270"/>
    <mergeCell ref="A373:F373"/>
    <mergeCell ref="H373:I373"/>
    <mergeCell ref="J373:K373"/>
    <mergeCell ref="L373:M373"/>
    <mergeCell ref="A231:E233"/>
    <mergeCell ref="A236:D236"/>
    <mergeCell ref="A703:F703"/>
    <mergeCell ref="A649:I649"/>
    <mergeCell ref="J649:K649"/>
    <mergeCell ref="L649:M649"/>
    <mergeCell ref="A428:F428"/>
    <mergeCell ref="G91:J91"/>
    <mergeCell ref="J183:K183"/>
    <mergeCell ref="L183:M183"/>
    <mergeCell ref="A184:F184"/>
    <mergeCell ref="A101:H101"/>
    <mergeCell ref="A99:I99"/>
    <mergeCell ref="A93:F94"/>
    <mergeCell ref="G93:G94"/>
    <mergeCell ref="H93:I94"/>
    <mergeCell ref="J93:O93"/>
    <mergeCell ref="N127:O127"/>
    <mergeCell ref="N131:O131"/>
    <mergeCell ref="G189:J189"/>
    <mergeCell ref="N211:O211"/>
    <mergeCell ref="A213:I213"/>
    <mergeCell ref="J213:K213"/>
    <mergeCell ref="J98:K98"/>
    <mergeCell ref="J99:K99"/>
    <mergeCell ref="G146:J146"/>
    <mergeCell ref="A155:I155"/>
    <mergeCell ref="J155:K155"/>
    <mergeCell ref="L155:M155"/>
    <mergeCell ref="G125:G126"/>
    <mergeCell ref="H125:I126"/>
    <mergeCell ref="J127:K127"/>
    <mergeCell ref="A98:I98"/>
    <mergeCell ref="L127:M127"/>
    <mergeCell ref="J125:O125"/>
    <mergeCell ref="A117:E119"/>
    <mergeCell ref="A131:I131"/>
    <mergeCell ref="H135:I136"/>
    <mergeCell ref="J135:O135"/>
    <mergeCell ref="J87:K87"/>
    <mergeCell ref="J88:K88"/>
    <mergeCell ref="A87:F87"/>
    <mergeCell ref="H87:I87"/>
    <mergeCell ref="J84:K84"/>
    <mergeCell ref="J85:K85"/>
    <mergeCell ref="J86:K86"/>
    <mergeCell ref="L85:M85"/>
    <mergeCell ref="L86:M86"/>
    <mergeCell ref="L87:M87"/>
    <mergeCell ref="L88:M88"/>
    <mergeCell ref="N85:O85"/>
    <mergeCell ref="L74:M74"/>
    <mergeCell ref="N84:O84"/>
    <mergeCell ref="A72:F72"/>
    <mergeCell ref="A74:F74"/>
    <mergeCell ref="H74:I74"/>
    <mergeCell ref="A73:F73"/>
    <mergeCell ref="H73:I73"/>
    <mergeCell ref="A82:F82"/>
    <mergeCell ref="H82:I82"/>
    <mergeCell ref="L73:M73"/>
    <mergeCell ref="A83:F83"/>
    <mergeCell ref="H83:I83"/>
    <mergeCell ref="A84:F84"/>
    <mergeCell ref="H84:I84"/>
    <mergeCell ref="J83:K83"/>
    <mergeCell ref="J82:K82"/>
    <mergeCell ref="L82:M82"/>
    <mergeCell ref="H27:M27"/>
    <mergeCell ref="A65:D65"/>
    <mergeCell ref="G67:J67"/>
    <mergeCell ref="A69:F70"/>
    <mergeCell ref="G69:G70"/>
    <mergeCell ref="J69:O69"/>
    <mergeCell ref="J70:K70"/>
    <mergeCell ref="L70:M70"/>
    <mergeCell ref="A60:E62"/>
    <mergeCell ref="G78:J78"/>
    <mergeCell ref="A75:I75"/>
    <mergeCell ref="H71:I71"/>
    <mergeCell ref="J74:K74"/>
    <mergeCell ref="L83:M83"/>
    <mergeCell ref="L84:M84"/>
    <mergeCell ref="J75:K75"/>
    <mergeCell ref="N50:P50"/>
    <mergeCell ref="N51:P51"/>
    <mergeCell ref="L75:M75"/>
    <mergeCell ref="H69:I70"/>
    <mergeCell ref="A80:F81"/>
    <mergeCell ref="G80:G81"/>
    <mergeCell ref="H80:I81"/>
    <mergeCell ref="J80:O80"/>
    <mergeCell ref="A71:F71"/>
    <mergeCell ref="N70:O70"/>
    <mergeCell ref="N74:O74"/>
    <mergeCell ref="N75:O75"/>
    <mergeCell ref="P80:Q81"/>
    <mergeCell ref="J81:K81"/>
    <mergeCell ref="L81:M81"/>
    <mergeCell ref="N81:O81"/>
    <mergeCell ref="P69:Q70"/>
    <mergeCell ref="N82:O82"/>
    <mergeCell ref="N83:O83"/>
    <mergeCell ref="P93:Q94"/>
    <mergeCell ref="J94:K94"/>
    <mergeCell ref="L94:M94"/>
    <mergeCell ref="N94:O94"/>
    <mergeCell ref="A97:F97"/>
    <mergeCell ref="H97:I97"/>
    <mergeCell ref="A95:F95"/>
    <mergeCell ref="H95:I95"/>
    <mergeCell ref="A96:F96"/>
    <mergeCell ref="H96:I96"/>
    <mergeCell ref="J95:K95"/>
    <mergeCell ref="J96:K96"/>
    <mergeCell ref="J97:K97"/>
    <mergeCell ref="A86:F86"/>
    <mergeCell ref="P71:Q71"/>
    <mergeCell ref="P73:Q73"/>
    <mergeCell ref="P74:Q74"/>
    <mergeCell ref="P75:Q75"/>
    <mergeCell ref="J71:K71"/>
    <mergeCell ref="J73:K73"/>
    <mergeCell ref="L71:M71"/>
    <mergeCell ref="P97:Q97"/>
    <mergeCell ref="N86:O86"/>
    <mergeCell ref="N87:O87"/>
    <mergeCell ref="N88:O88"/>
    <mergeCell ref="P82:Q82"/>
    <mergeCell ref="P83:Q83"/>
    <mergeCell ref="P84:Q84"/>
    <mergeCell ref="H86:I86"/>
    <mergeCell ref="N382:O382"/>
    <mergeCell ref="N297:O297"/>
    <mergeCell ref="A298:F298"/>
    <mergeCell ref="H298:I298"/>
    <mergeCell ref="J298:K298"/>
    <mergeCell ref="L298:M298"/>
    <mergeCell ref="P354:Q355"/>
    <mergeCell ref="J355:K355"/>
    <mergeCell ref="L355:M355"/>
    <mergeCell ref="N355:O355"/>
    <mergeCell ref="A288:E290"/>
    <mergeCell ref="A292:D292"/>
    <mergeCell ref="G294:J294"/>
    <mergeCell ref="A296:F297"/>
    <mergeCell ref="G296:G297"/>
    <mergeCell ref="A350:D350"/>
    <mergeCell ref="A302:F302"/>
    <mergeCell ref="H302:I302"/>
    <mergeCell ref="J302:K302"/>
    <mergeCell ref="A309:F309"/>
    <mergeCell ref="H309:I309"/>
    <mergeCell ref="J309:K309"/>
    <mergeCell ref="A323:F323"/>
    <mergeCell ref="A313:F314"/>
    <mergeCell ref="G313:G314"/>
    <mergeCell ref="H313:I314"/>
    <mergeCell ref="J313:K314"/>
    <mergeCell ref="N302:O302"/>
    <mergeCell ref="P302:Q302"/>
    <mergeCell ref="A303:I303"/>
    <mergeCell ref="J303:K303"/>
    <mergeCell ref="L303:M303"/>
    <mergeCell ref="N303:O303"/>
    <mergeCell ref="P303:Q303"/>
    <mergeCell ref="A354:F355"/>
    <mergeCell ref="G354:G355"/>
    <mergeCell ref="H354:I355"/>
    <mergeCell ref="J354:O354"/>
    <mergeCell ref="A356:F356"/>
    <mergeCell ref="H356:I356"/>
    <mergeCell ref="A357:F357"/>
    <mergeCell ref="H357:I357"/>
    <mergeCell ref="A311:F311"/>
    <mergeCell ref="H311:I311"/>
    <mergeCell ref="J311:K311"/>
    <mergeCell ref="L311:M311"/>
    <mergeCell ref="N311:O311"/>
    <mergeCell ref="P311:Q311"/>
    <mergeCell ref="A312:F312"/>
    <mergeCell ref="H312:I312"/>
    <mergeCell ref="J312:K312"/>
    <mergeCell ref="L312:M312"/>
    <mergeCell ref="N312:O312"/>
    <mergeCell ref="P312:Q312"/>
    <mergeCell ref="A316:F316"/>
    <mergeCell ref="H316:I316"/>
    <mergeCell ref="J316:K316"/>
    <mergeCell ref="L313:M314"/>
    <mergeCell ref="L316:M316"/>
    <mergeCell ref="N316:O316"/>
    <mergeCell ref="P316:Q316"/>
    <mergeCell ref="P315:Q315"/>
    <mergeCell ref="A317:I317"/>
    <mergeCell ref="J317:K317"/>
    <mergeCell ref="J359:K359"/>
    <mergeCell ref="L356:M356"/>
    <mergeCell ref="L357:M357"/>
    <mergeCell ref="L358:M358"/>
    <mergeCell ref="L359:M359"/>
    <mergeCell ref="L360:M360"/>
    <mergeCell ref="A359:F359"/>
    <mergeCell ref="H359:I359"/>
    <mergeCell ref="A360:I360"/>
    <mergeCell ref="G363:J363"/>
    <mergeCell ref="A365:F366"/>
    <mergeCell ref="G365:G366"/>
    <mergeCell ref="H365:I366"/>
    <mergeCell ref="J365:O365"/>
    <mergeCell ref="N359:O359"/>
    <mergeCell ref="N360:O360"/>
    <mergeCell ref="H323:I323"/>
    <mergeCell ref="H324:I324"/>
    <mergeCell ref="J324:K324"/>
    <mergeCell ref="L324:M324"/>
    <mergeCell ref="N324:O324"/>
    <mergeCell ref="A329:I329"/>
    <mergeCell ref="J329:K329"/>
    <mergeCell ref="L329:M329"/>
    <mergeCell ref="N329:O329"/>
    <mergeCell ref="L323:M323"/>
    <mergeCell ref="N323:O323"/>
    <mergeCell ref="A327:F327"/>
    <mergeCell ref="H327:I327"/>
    <mergeCell ref="J327:K327"/>
    <mergeCell ref="L327:M327"/>
    <mergeCell ref="N327:O327"/>
    <mergeCell ref="A374:F374"/>
    <mergeCell ref="H374:I374"/>
    <mergeCell ref="P375:Q375"/>
    <mergeCell ref="A368:F368"/>
    <mergeCell ref="H368:I368"/>
    <mergeCell ref="P371:Q371"/>
    <mergeCell ref="P374:Q374"/>
    <mergeCell ref="A367:F367"/>
    <mergeCell ref="H367:I367"/>
    <mergeCell ref="N373:O373"/>
    <mergeCell ref="P373:Q373"/>
    <mergeCell ref="N367:O367"/>
    <mergeCell ref="N368:O368"/>
    <mergeCell ref="N371:O371"/>
    <mergeCell ref="N374:O374"/>
    <mergeCell ref="N375:O375"/>
    <mergeCell ref="P367:Q367"/>
    <mergeCell ref="P368:Q368"/>
    <mergeCell ref="A372:F372"/>
    <mergeCell ref="H372:I372"/>
    <mergeCell ref="J372:K372"/>
    <mergeCell ref="A380:F381"/>
    <mergeCell ref="G380:G381"/>
    <mergeCell ref="H380:I381"/>
    <mergeCell ref="J382:K382"/>
    <mergeCell ref="J384:K384"/>
    <mergeCell ref="J385:K385"/>
    <mergeCell ref="J386:K386"/>
    <mergeCell ref="J387:K387"/>
    <mergeCell ref="J388:K388"/>
    <mergeCell ref="L384:M384"/>
    <mergeCell ref="L385:M385"/>
    <mergeCell ref="L382:M382"/>
    <mergeCell ref="L386:M386"/>
    <mergeCell ref="L387:M387"/>
    <mergeCell ref="L388:M388"/>
    <mergeCell ref="H385:I385"/>
    <mergeCell ref="A386:F386"/>
    <mergeCell ref="H386:I386"/>
    <mergeCell ref="A385:F385"/>
    <mergeCell ref="A387:I387"/>
    <mergeCell ref="A388:I388"/>
    <mergeCell ref="A382:F382"/>
    <mergeCell ref="A384:F384"/>
    <mergeCell ref="H382:I382"/>
    <mergeCell ref="H384:I384"/>
    <mergeCell ref="G812:J812"/>
    <mergeCell ref="P817:Q817"/>
    <mergeCell ref="A806:E808"/>
    <mergeCell ref="A810:D810"/>
    <mergeCell ref="N386:O386"/>
    <mergeCell ref="N387:O387"/>
    <mergeCell ref="N388:O388"/>
    <mergeCell ref="A759:F759"/>
    <mergeCell ref="H759:I759"/>
    <mergeCell ref="A760:F761"/>
    <mergeCell ref="G760:G761"/>
    <mergeCell ref="H760:I761"/>
    <mergeCell ref="N760:O761"/>
    <mergeCell ref="J756:O756"/>
    <mergeCell ref="P756:Q757"/>
    <mergeCell ref="J757:K757"/>
    <mergeCell ref="A391:H391"/>
    <mergeCell ref="J420:K420"/>
    <mergeCell ref="H710:I711"/>
    <mergeCell ref="H417:I417"/>
    <mergeCell ref="H732:I732"/>
    <mergeCell ref="J732:K732"/>
    <mergeCell ref="L732:M732"/>
    <mergeCell ref="N732:O732"/>
    <mergeCell ref="A734:I734"/>
    <mergeCell ref="J734:K734"/>
    <mergeCell ref="L734:M734"/>
    <mergeCell ref="A705:F705"/>
    <mergeCell ref="J706:K706"/>
    <mergeCell ref="L706:M706"/>
    <mergeCell ref="L702:M702"/>
    <mergeCell ref="N702:O702"/>
    <mergeCell ref="N819:O819"/>
    <mergeCell ref="A814:F815"/>
    <mergeCell ref="G814:G815"/>
    <mergeCell ref="H814:I815"/>
    <mergeCell ref="J814:O814"/>
    <mergeCell ref="J815:K815"/>
    <mergeCell ref="L815:M815"/>
    <mergeCell ref="N815:O815"/>
    <mergeCell ref="A816:F816"/>
    <mergeCell ref="H816:I816"/>
    <mergeCell ref="J816:K816"/>
    <mergeCell ref="L816:M816"/>
    <mergeCell ref="N816:O816"/>
    <mergeCell ref="P814:Q815"/>
    <mergeCell ref="P816:Q816"/>
    <mergeCell ref="A817:F817"/>
    <mergeCell ref="H817:I817"/>
    <mergeCell ref="J817:K817"/>
    <mergeCell ref="L817:M817"/>
    <mergeCell ref="N817:O817"/>
    <mergeCell ref="P85:Q85"/>
    <mergeCell ref="P86:Q86"/>
    <mergeCell ref="P87:Q87"/>
    <mergeCell ref="P88:Q88"/>
    <mergeCell ref="L95:M95"/>
    <mergeCell ref="L96:M96"/>
    <mergeCell ref="L97:M97"/>
    <mergeCell ref="L98:M98"/>
    <mergeCell ref="L99:M99"/>
    <mergeCell ref="N95:O95"/>
    <mergeCell ref="N96:O96"/>
    <mergeCell ref="N97:O97"/>
    <mergeCell ref="N98:O98"/>
    <mergeCell ref="N99:O99"/>
    <mergeCell ref="P95:Q95"/>
    <mergeCell ref="P131:Q131"/>
    <mergeCell ref="A85:F85"/>
    <mergeCell ref="H85:I85"/>
    <mergeCell ref="A88:I88"/>
    <mergeCell ref="A122:D122"/>
    <mergeCell ref="G123:J123"/>
    <mergeCell ref="A125:F126"/>
    <mergeCell ref="J126:K126"/>
    <mergeCell ref="P125:Q126"/>
    <mergeCell ref="P96:Q96"/>
    <mergeCell ref="L126:M126"/>
    <mergeCell ref="P98:Q98"/>
    <mergeCell ref="P99:Q99"/>
    <mergeCell ref="N126:O126"/>
    <mergeCell ref="A127:F127"/>
    <mergeCell ref="H127:I127"/>
    <mergeCell ref="A128:F128"/>
    <mergeCell ref="P135:Q136"/>
    <mergeCell ref="J136:K136"/>
    <mergeCell ref="L136:M136"/>
    <mergeCell ref="N136:O136"/>
    <mergeCell ref="A137:F137"/>
    <mergeCell ref="H137:I137"/>
    <mergeCell ref="J137:K137"/>
    <mergeCell ref="L137:M137"/>
    <mergeCell ref="N137:O137"/>
    <mergeCell ref="P137:Q137"/>
    <mergeCell ref="A138:F138"/>
    <mergeCell ref="N138:O138"/>
    <mergeCell ref="P138:Q138"/>
    <mergeCell ref="A139:F139"/>
    <mergeCell ref="H139:I139"/>
    <mergeCell ref="J139:K139"/>
    <mergeCell ref="L139:M139"/>
    <mergeCell ref="N139:O139"/>
    <mergeCell ref="P139:Q139"/>
    <mergeCell ref="A135:F136"/>
    <mergeCell ref="G135:G136"/>
    <mergeCell ref="P365:Q366"/>
    <mergeCell ref="J366:K366"/>
    <mergeCell ref="L366:M366"/>
    <mergeCell ref="N366:O366"/>
    <mergeCell ref="N356:O356"/>
    <mergeCell ref="N357:O357"/>
    <mergeCell ref="N358:O358"/>
    <mergeCell ref="G352:J352"/>
    <mergeCell ref="G305:J305"/>
    <mergeCell ref="H270:I270"/>
    <mergeCell ref="H242:I242"/>
    <mergeCell ref="A246:I246"/>
    <mergeCell ref="A253:F253"/>
    <mergeCell ref="J323:K323"/>
    <mergeCell ref="A328:I328"/>
    <mergeCell ref="P245:Q245"/>
    <mergeCell ref="L256:M256"/>
    <mergeCell ref="N256:O256"/>
    <mergeCell ref="P256:Q256"/>
    <mergeCell ref="A258:F258"/>
    <mergeCell ref="H258:I258"/>
    <mergeCell ref="J258:K258"/>
    <mergeCell ref="L258:M258"/>
    <mergeCell ref="N258:O258"/>
    <mergeCell ref="P258:Q258"/>
    <mergeCell ref="H254:I254"/>
    <mergeCell ref="A358:F358"/>
    <mergeCell ref="H358:I358"/>
    <mergeCell ref="J356:K356"/>
    <mergeCell ref="J357:K357"/>
    <mergeCell ref="J358:K358"/>
    <mergeCell ref="J360:K360"/>
    <mergeCell ref="P760:Q761"/>
    <mergeCell ref="J642:O642"/>
    <mergeCell ref="P642:Q643"/>
    <mergeCell ref="J643:K643"/>
    <mergeCell ref="L643:M643"/>
    <mergeCell ref="N643:O643"/>
    <mergeCell ref="G665:J665"/>
    <mergeCell ref="P705:Q705"/>
    <mergeCell ref="A706:I706"/>
    <mergeCell ref="A715:F715"/>
    <mergeCell ref="G754:J754"/>
    <mergeCell ref="A756:F757"/>
    <mergeCell ref="G756:G757"/>
    <mergeCell ref="H756:I757"/>
    <mergeCell ref="A758:F758"/>
    <mergeCell ref="H758:I758"/>
    <mergeCell ref="G238:J238"/>
    <mergeCell ref="G240:G241"/>
    <mergeCell ref="J242:K242"/>
    <mergeCell ref="P356:Q356"/>
    <mergeCell ref="P357:Q357"/>
    <mergeCell ref="P358:Q358"/>
    <mergeCell ref="P359:Q359"/>
    <mergeCell ref="P360:Q360"/>
    <mergeCell ref="J367:K367"/>
    <mergeCell ref="J368:K368"/>
    <mergeCell ref="J371:K371"/>
    <mergeCell ref="J374:K374"/>
    <mergeCell ref="J375:K375"/>
    <mergeCell ref="L367:M367"/>
    <mergeCell ref="N384:O384"/>
    <mergeCell ref="N385:O385"/>
    <mergeCell ref="J760:K761"/>
    <mergeCell ref="L760:M761"/>
    <mergeCell ref="H72:I72"/>
    <mergeCell ref="J72:K72"/>
    <mergeCell ref="L72:M72"/>
    <mergeCell ref="N72:O72"/>
    <mergeCell ref="P72:Q72"/>
    <mergeCell ref="J240:O240"/>
    <mergeCell ref="P240:Q241"/>
    <mergeCell ref="J241:K241"/>
    <mergeCell ref="L241:M241"/>
    <mergeCell ref="N241:O241"/>
    <mergeCell ref="J246:K246"/>
    <mergeCell ref="L246:M246"/>
    <mergeCell ref="N246:O246"/>
    <mergeCell ref="P246:Q246"/>
    <mergeCell ref="G248:J248"/>
    <mergeCell ref="J270:K270"/>
    <mergeCell ref="L270:M270"/>
    <mergeCell ref="N270:O270"/>
    <mergeCell ref="P270:Q270"/>
    <mergeCell ref="P255:Q255"/>
    <mergeCell ref="P382:Q382"/>
    <mergeCell ref="P384:Q384"/>
    <mergeCell ref="P385:Q385"/>
    <mergeCell ref="P386:Q386"/>
    <mergeCell ref="P387:Q387"/>
    <mergeCell ref="P388:Q388"/>
    <mergeCell ref="J380:O380"/>
    <mergeCell ref="P380:Q381"/>
    <mergeCell ref="J381:K381"/>
    <mergeCell ref="L381:M381"/>
    <mergeCell ref="N758:O758"/>
    <mergeCell ref="P758:Q758"/>
    <mergeCell ref="J759:K759"/>
    <mergeCell ref="L759:M759"/>
    <mergeCell ref="N759:O759"/>
    <mergeCell ref="P759:Q759"/>
    <mergeCell ref="N381:O381"/>
    <mergeCell ref="L496:M496"/>
    <mergeCell ref="N496:O496"/>
    <mergeCell ref="N499:O499"/>
    <mergeCell ref="P499:Q499"/>
    <mergeCell ref="L703:M703"/>
    <mergeCell ref="L368:M368"/>
    <mergeCell ref="L371:M371"/>
    <mergeCell ref="L374:M374"/>
    <mergeCell ref="L375:M375"/>
    <mergeCell ref="P648:Q648"/>
    <mergeCell ref="J659:K659"/>
    <mergeCell ref="L659:M659"/>
    <mergeCell ref="N672:O672"/>
    <mergeCell ref="P672:Q672"/>
    <mergeCell ref="L660:M660"/>
    <mergeCell ref="N660:O660"/>
    <mergeCell ref="P660:Q660"/>
    <mergeCell ref="N538:O539"/>
    <mergeCell ref="P538:Q539"/>
    <mergeCell ref="N530:O530"/>
    <mergeCell ref="P527:Q528"/>
    <mergeCell ref="G378:J378"/>
    <mergeCell ref="A375:I375"/>
    <mergeCell ref="A371:F371"/>
    <mergeCell ref="H371:I371"/>
    <mergeCell ref="J254:K254"/>
    <mergeCell ref="L254:M254"/>
    <mergeCell ref="N254:O254"/>
    <mergeCell ref="P254:Q254"/>
    <mergeCell ref="A255:F255"/>
    <mergeCell ref="H255:I255"/>
    <mergeCell ref="J255:K255"/>
    <mergeCell ref="L255:M255"/>
    <mergeCell ref="N255:O255"/>
    <mergeCell ref="A242:F242"/>
    <mergeCell ref="A263:F264"/>
    <mergeCell ref="G263:G264"/>
    <mergeCell ref="H263:I264"/>
    <mergeCell ref="L242:M242"/>
    <mergeCell ref="N242:O242"/>
    <mergeCell ref="P242:Q242"/>
    <mergeCell ref="A243:F243"/>
    <mergeCell ref="H243:I243"/>
    <mergeCell ref="J243:K243"/>
    <mergeCell ref="L243:M243"/>
    <mergeCell ref="N243:O243"/>
    <mergeCell ref="P243:Q243"/>
    <mergeCell ref="J244:K244"/>
    <mergeCell ref="L244:M244"/>
    <mergeCell ref="N244:O244"/>
    <mergeCell ref="P244:Q244"/>
    <mergeCell ref="A245:F245"/>
    <mergeCell ref="H245:I245"/>
    <mergeCell ref="J245:K245"/>
    <mergeCell ref="L245:M245"/>
    <mergeCell ref="N245:O245"/>
    <mergeCell ref="H268:I268"/>
    <mergeCell ref="J268:K268"/>
    <mergeCell ref="L268:M268"/>
    <mergeCell ref="N268:O268"/>
    <mergeCell ref="J259:K259"/>
    <mergeCell ref="L259:M259"/>
    <mergeCell ref="N259:O259"/>
    <mergeCell ref="P259:Q259"/>
    <mergeCell ref="G261:J261"/>
    <mergeCell ref="A269:F269"/>
    <mergeCell ref="A250:F251"/>
    <mergeCell ref="G250:G251"/>
    <mergeCell ref="H250:I251"/>
    <mergeCell ref="J250:O250"/>
    <mergeCell ref="P250:Q251"/>
    <mergeCell ref="J251:K251"/>
    <mergeCell ref="L251:M251"/>
    <mergeCell ref="N251:O251"/>
    <mergeCell ref="J252:K252"/>
    <mergeCell ref="L252:M252"/>
    <mergeCell ref="N252:O252"/>
    <mergeCell ref="P252:Q252"/>
    <mergeCell ref="J263:O263"/>
    <mergeCell ref="P263:Q264"/>
    <mergeCell ref="J264:K264"/>
    <mergeCell ref="L264:M264"/>
    <mergeCell ref="N264:O264"/>
    <mergeCell ref="J253:K253"/>
    <mergeCell ref="L253:M253"/>
    <mergeCell ref="N253:O253"/>
    <mergeCell ref="P253:Q253"/>
    <mergeCell ref="A254:F254"/>
    <mergeCell ref="H300:I301"/>
    <mergeCell ref="J300:K301"/>
    <mergeCell ref="L300:M301"/>
    <mergeCell ref="N300:O301"/>
    <mergeCell ref="P300:Q301"/>
    <mergeCell ref="H296:I297"/>
    <mergeCell ref="J296:O296"/>
    <mergeCell ref="P296:Q297"/>
    <mergeCell ref="J297:K297"/>
    <mergeCell ref="L297:M297"/>
    <mergeCell ref="J256:K256"/>
    <mergeCell ref="J271:K271"/>
    <mergeCell ref="L271:M271"/>
    <mergeCell ref="N271:O271"/>
    <mergeCell ref="P271:Q271"/>
    <mergeCell ref="A272:I272"/>
    <mergeCell ref="J272:K272"/>
    <mergeCell ref="L272:M272"/>
    <mergeCell ref="N272:O272"/>
    <mergeCell ref="P272:Q272"/>
    <mergeCell ref="A275:H275"/>
    <mergeCell ref="J265:K265"/>
    <mergeCell ref="L265:M265"/>
    <mergeCell ref="N265:O265"/>
    <mergeCell ref="P265:Q265"/>
    <mergeCell ref="A267:F267"/>
    <mergeCell ref="H267:I267"/>
    <mergeCell ref="J267:K267"/>
    <mergeCell ref="L267:M267"/>
    <mergeCell ref="N267:O267"/>
    <mergeCell ref="P267:Q267"/>
    <mergeCell ref="A268:F268"/>
    <mergeCell ref="H269:I269"/>
    <mergeCell ref="J269:K269"/>
    <mergeCell ref="L269:M269"/>
    <mergeCell ref="N269:O269"/>
    <mergeCell ref="P269:Q269"/>
    <mergeCell ref="A307:F308"/>
    <mergeCell ref="G307:G308"/>
    <mergeCell ref="H307:I308"/>
    <mergeCell ref="J307:O307"/>
    <mergeCell ref="P307:Q308"/>
    <mergeCell ref="J308:K308"/>
    <mergeCell ref="L308:M308"/>
    <mergeCell ref="N308:O308"/>
    <mergeCell ref="L309:M309"/>
    <mergeCell ref="N309:O309"/>
    <mergeCell ref="P309:Q309"/>
    <mergeCell ref="A310:F310"/>
    <mergeCell ref="H310:I310"/>
    <mergeCell ref="J310:K310"/>
    <mergeCell ref="L310:M310"/>
    <mergeCell ref="N310:O310"/>
    <mergeCell ref="P310:Q310"/>
    <mergeCell ref="N298:O298"/>
    <mergeCell ref="P298:Q298"/>
    <mergeCell ref="A299:F299"/>
    <mergeCell ref="H299:I299"/>
    <mergeCell ref="J299:K299"/>
    <mergeCell ref="L299:M299"/>
    <mergeCell ref="N299:O299"/>
    <mergeCell ref="P299:Q299"/>
    <mergeCell ref="A300:F301"/>
    <mergeCell ref="G300:G301"/>
    <mergeCell ref="L317:M317"/>
    <mergeCell ref="N317:O317"/>
    <mergeCell ref="P317:Q317"/>
    <mergeCell ref="G319:J319"/>
    <mergeCell ref="A321:F322"/>
    <mergeCell ref="G321:G322"/>
    <mergeCell ref="H321:I322"/>
    <mergeCell ref="J321:O321"/>
    <mergeCell ref="P321:Q322"/>
    <mergeCell ref="J322:K322"/>
    <mergeCell ref="L322:M322"/>
    <mergeCell ref="N322:O322"/>
    <mergeCell ref="P324:Q324"/>
    <mergeCell ref="A326:F326"/>
    <mergeCell ref="H326:I326"/>
    <mergeCell ref="J326:K326"/>
    <mergeCell ref="L326:M326"/>
    <mergeCell ref="N326:O326"/>
    <mergeCell ref="P326:Q326"/>
    <mergeCell ref="P323:Q323"/>
    <mergeCell ref="A324:F324"/>
    <mergeCell ref="P327:Q327"/>
    <mergeCell ref="A325:F325"/>
    <mergeCell ref="H325:I325"/>
    <mergeCell ref="J325:K325"/>
    <mergeCell ref="L325:M325"/>
    <mergeCell ref="N325:O325"/>
    <mergeCell ref="P325:Q325"/>
    <mergeCell ref="P329:Q329"/>
    <mergeCell ref="J328:K328"/>
    <mergeCell ref="A332:H332"/>
    <mergeCell ref="A633:E635"/>
    <mergeCell ref="A638:D638"/>
    <mergeCell ref="G640:J640"/>
    <mergeCell ref="G536:G537"/>
    <mergeCell ref="H536:I537"/>
    <mergeCell ref="J536:O536"/>
    <mergeCell ref="P536:Q537"/>
    <mergeCell ref="J537:K537"/>
    <mergeCell ref="L537:M537"/>
    <mergeCell ref="N537:O537"/>
    <mergeCell ref="A540:F540"/>
    <mergeCell ref="H540:I540"/>
    <mergeCell ref="A543:F543"/>
    <mergeCell ref="H543:I543"/>
    <mergeCell ref="J543:K543"/>
    <mergeCell ref="L543:M543"/>
    <mergeCell ref="N543:O543"/>
    <mergeCell ref="P543:Q543"/>
    <mergeCell ref="A544:F544"/>
    <mergeCell ref="H544:I544"/>
    <mergeCell ref="J544:K544"/>
    <mergeCell ref="L544:M544"/>
    <mergeCell ref="L328:M328"/>
    <mergeCell ref="N328:O328"/>
    <mergeCell ref="P328:Q328"/>
    <mergeCell ref="L528:M528"/>
    <mergeCell ref="N528:O528"/>
    <mergeCell ref="A529:F529"/>
    <mergeCell ref="H529:I529"/>
    <mergeCell ref="J529:K529"/>
    <mergeCell ref="L529:M529"/>
    <mergeCell ref="N529:O529"/>
    <mergeCell ref="P529:Q529"/>
    <mergeCell ref="J542:K542"/>
    <mergeCell ref="L542:M542"/>
    <mergeCell ref="N542:O542"/>
    <mergeCell ref="P542:Q542"/>
    <mergeCell ref="A530:F530"/>
    <mergeCell ref="H530:I530"/>
    <mergeCell ref="J530:K530"/>
    <mergeCell ref="L530:M530"/>
    <mergeCell ref="G538:G539"/>
    <mergeCell ref="H538:I539"/>
    <mergeCell ref="J538:K539"/>
    <mergeCell ref="G468:J468"/>
    <mergeCell ref="A470:F471"/>
    <mergeCell ref="J470:O470"/>
    <mergeCell ref="P470:Q471"/>
    <mergeCell ref="J471:K471"/>
    <mergeCell ref="N471:O471"/>
    <mergeCell ref="J475:K475"/>
    <mergeCell ref="L475:M475"/>
    <mergeCell ref="N475:O475"/>
    <mergeCell ref="P475:Q475"/>
    <mergeCell ref="N663:O663"/>
    <mergeCell ref="P663:Q663"/>
    <mergeCell ref="A656:F656"/>
    <mergeCell ref="H656:I656"/>
    <mergeCell ref="J656:K656"/>
    <mergeCell ref="L656:M656"/>
    <mergeCell ref="N656:O656"/>
    <mergeCell ref="P656:Q656"/>
    <mergeCell ref="A657:F658"/>
    <mergeCell ref="G657:G658"/>
    <mergeCell ref="H657:I658"/>
    <mergeCell ref="J657:K658"/>
    <mergeCell ref="L657:M658"/>
    <mergeCell ref="N657:O658"/>
    <mergeCell ref="P657:Q658"/>
    <mergeCell ref="A659:F659"/>
    <mergeCell ref="H659:I659"/>
    <mergeCell ref="A662:F662"/>
    <mergeCell ref="H662:I662"/>
    <mergeCell ref="J662:K662"/>
    <mergeCell ref="L662:M662"/>
    <mergeCell ref="H660:I660"/>
    <mergeCell ref="J660:K660"/>
    <mergeCell ref="A663:I663"/>
    <mergeCell ref="J663:K663"/>
    <mergeCell ref="L663:M663"/>
    <mergeCell ref="J668:K668"/>
    <mergeCell ref="L668:M668"/>
    <mergeCell ref="N668:O668"/>
    <mergeCell ref="A669:F669"/>
    <mergeCell ref="H669:I669"/>
    <mergeCell ref="J669:K669"/>
    <mergeCell ref="L669:M669"/>
    <mergeCell ref="N669:O669"/>
    <mergeCell ref="P669:Q669"/>
    <mergeCell ref="A670:F670"/>
    <mergeCell ref="H670:I670"/>
    <mergeCell ref="J670:K670"/>
    <mergeCell ref="L670:M670"/>
    <mergeCell ref="N670:O670"/>
    <mergeCell ref="P670:Q670"/>
    <mergeCell ref="A671:F671"/>
    <mergeCell ref="H671:I671"/>
    <mergeCell ref="J671:K671"/>
    <mergeCell ref="P671:Q671"/>
    <mergeCell ref="H128:I128"/>
    <mergeCell ref="J128:K128"/>
    <mergeCell ref="L128:M128"/>
    <mergeCell ref="N128:O128"/>
    <mergeCell ref="P128:Q128"/>
    <mergeCell ref="A129:F129"/>
    <mergeCell ref="H129:I129"/>
    <mergeCell ref="J129:K129"/>
    <mergeCell ref="L129:M129"/>
    <mergeCell ref="N129:O129"/>
    <mergeCell ref="P129:Q129"/>
    <mergeCell ref="A130:F130"/>
    <mergeCell ref="H130:I130"/>
    <mergeCell ref="J130:K130"/>
    <mergeCell ref="L130:M130"/>
    <mergeCell ref="N130:O130"/>
    <mergeCell ref="P130:Q130"/>
    <mergeCell ref="J131:K131"/>
    <mergeCell ref="L131:M131"/>
    <mergeCell ref="G133:J133"/>
    <mergeCell ref="P659:Q659"/>
    <mergeCell ref="P653:Q654"/>
    <mergeCell ref="J654:K654"/>
    <mergeCell ref="L654:M654"/>
    <mergeCell ref="H138:I138"/>
    <mergeCell ref="J138:K138"/>
    <mergeCell ref="L138:M138"/>
    <mergeCell ref="A141:F141"/>
    <mergeCell ref="H141:I141"/>
    <mergeCell ref="J141:K141"/>
    <mergeCell ref="L141:M141"/>
    <mergeCell ref="N141:O141"/>
    <mergeCell ref="P141:Q141"/>
    <mergeCell ref="L151:M151"/>
    <mergeCell ref="N151:O151"/>
    <mergeCell ref="P151:Q151"/>
    <mergeCell ref="A152:F152"/>
    <mergeCell ref="A143:F143"/>
    <mergeCell ref="H143:I143"/>
    <mergeCell ref="J143:K143"/>
    <mergeCell ref="L143:M143"/>
    <mergeCell ref="N143:O143"/>
    <mergeCell ref="P143:Q143"/>
    <mergeCell ref="H152:I152"/>
    <mergeCell ref="J152:K152"/>
    <mergeCell ref="L152:M152"/>
    <mergeCell ref="N152:O152"/>
    <mergeCell ref="P152:Q152"/>
    <mergeCell ref="J142:K142"/>
    <mergeCell ref="L142:M142"/>
    <mergeCell ref="N142:O142"/>
    <mergeCell ref="P142:Q142"/>
    <mergeCell ref="A142:F142"/>
    <mergeCell ref="H142:I142"/>
    <mergeCell ref="A144:I144"/>
    <mergeCell ref="J144:K144"/>
    <mergeCell ref="L144:M144"/>
    <mergeCell ref="N144:O144"/>
    <mergeCell ref="P144:Q144"/>
    <mergeCell ref="A154:F154"/>
    <mergeCell ref="H154:I154"/>
    <mergeCell ref="J154:K154"/>
    <mergeCell ref="L154:M154"/>
    <mergeCell ref="N154:O154"/>
    <mergeCell ref="P154:Q154"/>
    <mergeCell ref="A148:F149"/>
    <mergeCell ref="G148:G149"/>
    <mergeCell ref="H148:I149"/>
    <mergeCell ref="J148:O148"/>
    <mergeCell ref="P148:Q149"/>
    <mergeCell ref="J149:K149"/>
    <mergeCell ref="L149:M149"/>
    <mergeCell ref="N149:O149"/>
    <mergeCell ref="A150:F150"/>
    <mergeCell ref="H150:I150"/>
    <mergeCell ref="J150:K150"/>
    <mergeCell ref="L150:M150"/>
    <mergeCell ref="N150:O150"/>
    <mergeCell ref="P150:Q150"/>
    <mergeCell ref="A151:F151"/>
    <mergeCell ref="H151:I151"/>
    <mergeCell ref="J151:K151"/>
    <mergeCell ref="A153:F153"/>
    <mergeCell ref="H153:I153"/>
    <mergeCell ref="J153:K153"/>
    <mergeCell ref="L153:M153"/>
    <mergeCell ref="N153:O153"/>
    <mergeCell ref="P153:Q153"/>
    <mergeCell ref="A185:F185"/>
    <mergeCell ref="H185:I185"/>
    <mergeCell ref="J185:K185"/>
    <mergeCell ref="L185:M185"/>
    <mergeCell ref="N185:O185"/>
    <mergeCell ref="P185:Q185"/>
    <mergeCell ref="N155:O155"/>
    <mergeCell ref="P155:Q155"/>
    <mergeCell ref="A156:I156"/>
    <mergeCell ref="J156:K156"/>
    <mergeCell ref="L156:M156"/>
    <mergeCell ref="N156:O156"/>
    <mergeCell ref="P156:Q156"/>
    <mergeCell ref="A158:H158"/>
    <mergeCell ref="A174:E176"/>
    <mergeCell ref="A178:D178"/>
    <mergeCell ref="G179:J179"/>
    <mergeCell ref="A181:F182"/>
    <mergeCell ref="G181:G182"/>
    <mergeCell ref="H181:I182"/>
    <mergeCell ref="J181:O181"/>
    <mergeCell ref="P181:Q182"/>
    <mergeCell ref="J182:K182"/>
    <mergeCell ref="L182:M182"/>
    <mergeCell ref="N182:O182"/>
    <mergeCell ref="N183:O183"/>
    <mergeCell ref="P183:Q183"/>
    <mergeCell ref="J184:K184"/>
    <mergeCell ref="L184:M184"/>
    <mergeCell ref="N184:O184"/>
    <mergeCell ref="P184:Q184"/>
    <mergeCell ref="A186:F186"/>
    <mergeCell ref="H186:I186"/>
    <mergeCell ref="J186:K186"/>
    <mergeCell ref="L186:M186"/>
    <mergeCell ref="N186:O186"/>
    <mergeCell ref="P186:Q186"/>
    <mergeCell ref="A187:I187"/>
    <mergeCell ref="J187:K187"/>
    <mergeCell ref="L187:M187"/>
    <mergeCell ref="N187:O187"/>
    <mergeCell ref="P187:Q187"/>
    <mergeCell ref="A191:F192"/>
    <mergeCell ref="G191:G192"/>
    <mergeCell ref="H191:I192"/>
    <mergeCell ref="J191:O191"/>
    <mergeCell ref="P191:Q192"/>
    <mergeCell ref="J192:K192"/>
    <mergeCell ref="L192:M192"/>
    <mergeCell ref="N192:O192"/>
    <mergeCell ref="A193:F194"/>
    <mergeCell ref="G193:G194"/>
    <mergeCell ref="H193:I194"/>
    <mergeCell ref="J193:K194"/>
    <mergeCell ref="L193:M194"/>
    <mergeCell ref="N193:O194"/>
    <mergeCell ref="P193:Q194"/>
    <mergeCell ref="A195:F195"/>
    <mergeCell ref="H195:I195"/>
    <mergeCell ref="J195:K195"/>
    <mergeCell ref="L195:M195"/>
    <mergeCell ref="N195:O195"/>
    <mergeCell ref="P195:Q195"/>
    <mergeCell ref="A196:F196"/>
    <mergeCell ref="H196:I196"/>
    <mergeCell ref="J196:K196"/>
    <mergeCell ref="L196:M196"/>
    <mergeCell ref="N196:O196"/>
    <mergeCell ref="P196:Q196"/>
    <mergeCell ref="A198:F198"/>
    <mergeCell ref="H198:I198"/>
    <mergeCell ref="J198:K198"/>
    <mergeCell ref="L198:M198"/>
    <mergeCell ref="N198:O198"/>
    <mergeCell ref="P198:Q198"/>
    <mergeCell ref="A199:F199"/>
    <mergeCell ref="H199:I199"/>
    <mergeCell ref="J199:K199"/>
    <mergeCell ref="L199:M199"/>
    <mergeCell ref="N199:O199"/>
    <mergeCell ref="P199:Q199"/>
    <mergeCell ref="A197:F197"/>
    <mergeCell ref="H197:I197"/>
    <mergeCell ref="J197:K197"/>
    <mergeCell ref="L197:M197"/>
    <mergeCell ref="N197:O197"/>
    <mergeCell ref="P197:Q197"/>
    <mergeCell ref="A201:F201"/>
    <mergeCell ref="H201:I201"/>
    <mergeCell ref="J201:K201"/>
    <mergeCell ref="L201:M201"/>
    <mergeCell ref="N201:O201"/>
    <mergeCell ref="P201:Q201"/>
    <mergeCell ref="L212:M212"/>
    <mergeCell ref="N212:O212"/>
    <mergeCell ref="P212:Q212"/>
    <mergeCell ref="A202:I202"/>
    <mergeCell ref="J202:K202"/>
    <mergeCell ref="L202:M202"/>
    <mergeCell ref="N202:O202"/>
    <mergeCell ref="P202:Q202"/>
    <mergeCell ref="G204:J204"/>
    <mergeCell ref="A206:F207"/>
    <mergeCell ref="G206:G207"/>
    <mergeCell ref="H206:I207"/>
    <mergeCell ref="J206:O206"/>
    <mergeCell ref="P206:Q207"/>
    <mergeCell ref="J207:K207"/>
    <mergeCell ref="L207:M207"/>
    <mergeCell ref="N207:O207"/>
    <mergeCell ref="A208:F208"/>
    <mergeCell ref="H208:I208"/>
    <mergeCell ref="J208:K208"/>
    <mergeCell ref="L208:M208"/>
    <mergeCell ref="N208:O208"/>
    <mergeCell ref="P208:Q208"/>
    <mergeCell ref="A209:F209"/>
    <mergeCell ref="H209:I209"/>
    <mergeCell ref="J209:K209"/>
    <mergeCell ref="L209:M209"/>
    <mergeCell ref="N209:O209"/>
    <mergeCell ref="P209:Q209"/>
    <mergeCell ref="J540:K540"/>
    <mergeCell ref="L540:M540"/>
    <mergeCell ref="N540:O540"/>
    <mergeCell ref="P540:Q540"/>
    <mergeCell ref="A541:F541"/>
    <mergeCell ref="H541:I541"/>
    <mergeCell ref="J541:K541"/>
    <mergeCell ref="L541:M541"/>
    <mergeCell ref="N541:O541"/>
    <mergeCell ref="P541:Q541"/>
    <mergeCell ref="A210:F210"/>
    <mergeCell ref="H210:I210"/>
    <mergeCell ref="J210:K210"/>
    <mergeCell ref="L210:M210"/>
    <mergeCell ref="N210:O210"/>
    <mergeCell ref="P210:Q210"/>
    <mergeCell ref="A211:F211"/>
    <mergeCell ref="H211:I211"/>
    <mergeCell ref="J211:K211"/>
    <mergeCell ref="L211:M211"/>
    <mergeCell ref="A212:F212"/>
    <mergeCell ref="H212:I212"/>
    <mergeCell ref="A518:E520"/>
    <mergeCell ref="J212:K212"/>
    <mergeCell ref="L471:M471"/>
    <mergeCell ref="A523:D523"/>
    <mergeCell ref="G525:J525"/>
    <mergeCell ref="A461:E463"/>
    <mergeCell ref="A466:D466"/>
    <mergeCell ref="L531:M531"/>
    <mergeCell ref="N531:O531"/>
    <mergeCell ref="P531:Q531"/>
    <mergeCell ref="A532:I532"/>
    <mergeCell ref="J532:K532"/>
    <mergeCell ref="L532:M532"/>
    <mergeCell ref="N532:O532"/>
    <mergeCell ref="P532:Q532"/>
    <mergeCell ref="G534:J534"/>
    <mergeCell ref="A536:F537"/>
    <mergeCell ref="A674:I674"/>
    <mergeCell ref="N674:O674"/>
    <mergeCell ref="P674:Q674"/>
    <mergeCell ref="A675:I675"/>
    <mergeCell ref="J675:K675"/>
    <mergeCell ref="L675:M675"/>
    <mergeCell ref="N675:O675"/>
    <mergeCell ref="P675:Q675"/>
    <mergeCell ref="A545:F545"/>
    <mergeCell ref="H545:I545"/>
    <mergeCell ref="A660:F660"/>
    <mergeCell ref="A673:F673"/>
    <mergeCell ref="H673:I673"/>
    <mergeCell ref="J673:K673"/>
    <mergeCell ref="L673:M673"/>
    <mergeCell ref="N673:O673"/>
    <mergeCell ref="P673:Q673"/>
    <mergeCell ref="A667:F668"/>
    <mergeCell ref="G667:G668"/>
    <mergeCell ref="H667:I668"/>
    <mergeCell ref="J667:O667"/>
    <mergeCell ref="P667:Q668"/>
    <mergeCell ref="A678:H678"/>
    <mergeCell ref="J764:K764"/>
    <mergeCell ref="L764:M764"/>
    <mergeCell ref="N764:O764"/>
    <mergeCell ref="P764:Q764"/>
    <mergeCell ref="N769:O769"/>
    <mergeCell ref="A770:F770"/>
    <mergeCell ref="H770:I770"/>
    <mergeCell ref="J770:K770"/>
    <mergeCell ref="L770:M770"/>
    <mergeCell ref="N770:O770"/>
    <mergeCell ref="P819:Q819"/>
    <mergeCell ref="P770:Q770"/>
    <mergeCell ref="A771:F771"/>
    <mergeCell ref="H771:I771"/>
    <mergeCell ref="J771:K771"/>
    <mergeCell ref="L771:M771"/>
    <mergeCell ref="N771:O771"/>
    <mergeCell ref="P771:Q771"/>
    <mergeCell ref="A772:F772"/>
    <mergeCell ref="G766:J766"/>
    <mergeCell ref="A768:F769"/>
    <mergeCell ref="G768:G769"/>
    <mergeCell ref="H768:I769"/>
    <mergeCell ref="J768:O768"/>
    <mergeCell ref="P768:Q769"/>
    <mergeCell ref="J769:K769"/>
    <mergeCell ref="L769:M769"/>
    <mergeCell ref="L757:M757"/>
    <mergeCell ref="N757:O757"/>
    <mergeCell ref="J758:K758"/>
    <mergeCell ref="L758:M758"/>
    <mergeCell ref="A825:F826"/>
    <mergeCell ref="G825:G826"/>
    <mergeCell ref="A829:F829"/>
    <mergeCell ref="H772:I772"/>
    <mergeCell ref="J772:K772"/>
    <mergeCell ref="L772:M772"/>
    <mergeCell ref="N772:O772"/>
    <mergeCell ref="H829:I829"/>
    <mergeCell ref="J829:K829"/>
    <mergeCell ref="L829:M829"/>
    <mergeCell ref="N829:O829"/>
    <mergeCell ref="P829:Q829"/>
    <mergeCell ref="A830:F830"/>
    <mergeCell ref="H830:I830"/>
    <mergeCell ref="J830:K830"/>
    <mergeCell ref="L830:M830"/>
    <mergeCell ref="N830:O830"/>
    <mergeCell ref="P830:Q830"/>
    <mergeCell ref="P825:Q826"/>
    <mergeCell ref="J826:K826"/>
    <mergeCell ref="L826:M826"/>
    <mergeCell ref="N826:O826"/>
    <mergeCell ref="A818:F818"/>
    <mergeCell ref="H818:I818"/>
    <mergeCell ref="J818:K818"/>
    <mergeCell ref="L818:M818"/>
    <mergeCell ref="N818:O818"/>
    <mergeCell ref="P818:Q818"/>
    <mergeCell ref="A819:F819"/>
    <mergeCell ref="H819:I819"/>
    <mergeCell ref="J819:K819"/>
    <mergeCell ref="L819:M819"/>
    <mergeCell ref="P831:Q831"/>
    <mergeCell ref="A833:F833"/>
    <mergeCell ref="H833:I833"/>
    <mergeCell ref="J833:K833"/>
    <mergeCell ref="L833:M833"/>
    <mergeCell ref="J820:K820"/>
    <mergeCell ref="L820:M820"/>
    <mergeCell ref="P838:Q839"/>
    <mergeCell ref="J839:K839"/>
    <mergeCell ref="L839:M839"/>
    <mergeCell ref="N839:O839"/>
    <mergeCell ref="A762:F762"/>
    <mergeCell ref="H762:I762"/>
    <mergeCell ref="J762:K762"/>
    <mergeCell ref="L762:M762"/>
    <mergeCell ref="N762:O762"/>
    <mergeCell ref="P762:Q762"/>
    <mergeCell ref="A763:F763"/>
    <mergeCell ref="H763:I763"/>
    <mergeCell ref="J763:K763"/>
    <mergeCell ref="L763:M763"/>
    <mergeCell ref="N763:O763"/>
    <mergeCell ref="P763:Q763"/>
    <mergeCell ref="A764:I764"/>
    <mergeCell ref="N820:O820"/>
    <mergeCell ref="P820:Q820"/>
    <mergeCell ref="A821:I821"/>
    <mergeCell ref="J821:K821"/>
    <mergeCell ref="L821:M821"/>
    <mergeCell ref="N821:O821"/>
    <mergeCell ref="P821:Q821"/>
    <mergeCell ref="G823:J823"/>
    <mergeCell ref="P545:Q545"/>
    <mergeCell ref="A546:I546"/>
    <mergeCell ref="J546:K546"/>
    <mergeCell ref="L546:M546"/>
    <mergeCell ref="N546:O546"/>
    <mergeCell ref="N556:O556"/>
    <mergeCell ref="P556:Q556"/>
    <mergeCell ref="J674:K674"/>
    <mergeCell ref="L674:M674"/>
    <mergeCell ref="A834:I834"/>
    <mergeCell ref="J834:K834"/>
    <mergeCell ref="L834:M834"/>
    <mergeCell ref="N834:O834"/>
    <mergeCell ref="P834:Q834"/>
    <mergeCell ref="A672:F672"/>
    <mergeCell ref="H672:I672"/>
    <mergeCell ref="J672:K672"/>
    <mergeCell ref="A820:F820"/>
    <mergeCell ref="H820:I820"/>
    <mergeCell ref="L551:M551"/>
    <mergeCell ref="N551:O551"/>
    <mergeCell ref="A552:F552"/>
    <mergeCell ref="H552:I552"/>
    <mergeCell ref="J552:K552"/>
    <mergeCell ref="L552:M552"/>
    <mergeCell ref="N552:O552"/>
    <mergeCell ref="P552:Q552"/>
    <mergeCell ref="A831:F831"/>
    <mergeCell ref="H831:I831"/>
    <mergeCell ref="J831:K831"/>
    <mergeCell ref="L831:M831"/>
    <mergeCell ref="N831:O831"/>
    <mergeCell ref="A472:F472"/>
    <mergeCell ref="H472:I472"/>
    <mergeCell ref="J472:K472"/>
    <mergeCell ref="L472:M472"/>
    <mergeCell ref="N472:O472"/>
    <mergeCell ref="P472:Q472"/>
    <mergeCell ref="A473:F474"/>
    <mergeCell ref="G473:G474"/>
    <mergeCell ref="H473:I474"/>
    <mergeCell ref="J473:K474"/>
    <mergeCell ref="L473:M474"/>
    <mergeCell ref="N473:O474"/>
    <mergeCell ref="P473:Q474"/>
    <mergeCell ref="A558:I558"/>
    <mergeCell ref="J558:K558"/>
    <mergeCell ref="L558:M558"/>
    <mergeCell ref="N558:O558"/>
    <mergeCell ref="P558:Q558"/>
    <mergeCell ref="P546:Q546"/>
    <mergeCell ref="J557:K557"/>
    <mergeCell ref="L557:M557"/>
    <mergeCell ref="N557:O557"/>
    <mergeCell ref="P557:Q557"/>
    <mergeCell ref="G548:J548"/>
    <mergeCell ref="A550:F551"/>
    <mergeCell ref="G550:G551"/>
    <mergeCell ref="H550:I551"/>
    <mergeCell ref="L556:M556"/>
    <mergeCell ref="J551:K551"/>
    <mergeCell ref="A475:F475"/>
    <mergeCell ref="H475:I475"/>
    <mergeCell ref="A555:F555"/>
    <mergeCell ref="H476:I476"/>
    <mergeCell ref="J476:K476"/>
    <mergeCell ref="L476:M476"/>
    <mergeCell ref="N476:O476"/>
    <mergeCell ref="P476:Q476"/>
    <mergeCell ref="A477:I477"/>
    <mergeCell ref="J477:K477"/>
    <mergeCell ref="L477:M477"/>
    <mergeCell ref="N477:O477"/>
    <mergeCell ref="P477:Q477"/>
    <mergeCell ref="G479:J479"/>
    <mergeCell ref="A481:F482"/>
    <mergeCell ref="G481:G482"/>
    <mergeCell ref="H481:I482"/>
    <mergeCell ref="J481:O481"/>
    <mergeCell ref="P481:Q482"/>
    <mergeCell ref="J482:K482"/>
    <mergeCell ref="L482:M482"/>
    <mergeCell ref="N482:O482"/>
    <mergeCell ref="A476:F476"/>
    <mergeCell ref="L484:M484"/>
    <mergeCell ref="N484:O484"/>
    <mergeCell ref="P484:Q484"/>
    <mergeCell ref="A485:F485"/>
    <mergeCell ref="H485:I485"/>
    <mergeCell ref="J485:K485"/>
    <mergeCell ref="L485:M485"/>
    <mergeCell ref="N485:O485"/>
    <mergeCell ref="P485:Q485"/>
    <mergeCell ref="H490:I490"/>
    <mergeCell ref="J490:K490"/>
    <mergeCell ref="L490:M490"/>
    <mergeCell ref="N490:O490"/>
    <mergeCell ref="P490:Q490"/>
    <mergeCell ref="A490:F490"/>
    <mergeCell ref="J528:K528"/>
    <mergeCell ref="A483:F483"/>
    <mergeCell ref="H483:I483"/>
    <mergeCell ref="J483:K483"/>
    <mergeCell ref="L483:M483"/>
    <mergeCell ref="N483:O483"/>
    <mergeCell ref="P483:Q483"/>
    <mergeCell ref="A497:F497"/>
    <mergeCell ref="H497:I497"/>
    <mergeCell ref="J497:K497"/>
    <mergeCell ref="L497:M497"/>
    <mergeCell ref="N497:O497"/>
    <mergeCell ref="P497:Q497"/>
    <mergeCell ref="J486:K487"/>
    <mergeCell ref="L486:M487"/>
    <mergeCell ref="L717:M717"/>
    <mergeCell ref="N717:O717"/>
    <mergeCell ref="A491:I491"/>
    <mergeCell ref="J491:K491"/>
    <mergeCell ref="L491:M491"/>
    <mergeCell ref="N491:O491"/>
    <mergeCell ref="P491:Q491"/>
    <mergeCell ref="G493:J493"/>
    <mergeCell ref="A495:F496"/>
    <mergeCell ref="G495:G496"/>
    <mergeCell ref="H495:I496"/>
    <mergeCell ref="J495:O495"/>
    <mergeCell ref="P495:Q496"/>
    <mergeCell ref="J496:K496"/>
    <mergeCell ref="A748:E750"/>
    <mergeCell ref="A752:D752"/>
    <mergeCell ref="A691:E693"/>
    <mergeCell ref="A696:D696"/>
    <mergeCell ref="G698:J698"/>
    <mergeCell ref="A700:F701"/>
    <mergeCell ref="G700:G701"/>
    <mergeCell ref="H700:I701"/>
    <mergeCell ref="J700:O700"/>
    <mergeCell ref="P700:Q701"/>
    <mergeCell ref="J701:K701"/>
    <mergeCell ref="L701:M701"/>
    <mergeCell ref="N701:O701"/>
    <mergeCell ref="A702:F702"/>
    <mergeCell ref="H702:I702"/>
    <mergeCell ref="J702:K702"/>
    <mergeCell ref="A498:F498"/>
    <mergeCell ref="H498:I498"/>
    <mergeCell ref="H712:I712"/>
    <mergeCell ref="J712:K712"/>
    <mergeCell ref="N498:O498"/>
    <mergeCell ref="P498:Q498"/>
    <mergeCell ref="A499:F499"/>
    <mergeCell ref="H499:I499"/>
    <mergeCell ref="J499:K499"/>
    <mergeCell ref="L499:M499"/>
    <mergeCell ref="A554:F554"/>
    <mergeCell ref="H554:I554"/>
    <mergeCell ref="J554:K554"/>
    <mergeCell ref="N554:O554"/>
    <mergeCell ref="P554:Q554"/>
    <mergeCell ref="P772:Q772"/>
    <mergeCell ref="A773:F773"/>
    <mergeCell ref="H773:I773"/>
    <mergeCell ref="J773:K773"/>
    <mergeCell ref="L773:M773"/>
    <mergeCell ref="N773:O773"/>
    <mergeCell ref="P773:Q773"/>
    <mergeCell ref="A557:I557"/>
    <mergeCell ref="L712:M712"/>
    <mergeCell ref="L554:M554"/>
    <mergeCell ref="A716:F716"/>
    <mergeCell ref="H716:I716"/>
    <mergeCell ref="J716:K716"/>
    <mergeCell ref="L716:M716"/>
    <mergeCell ref="N716:O716"/>
    <mergeCell ref="P716:Q716"/>
    <mergeCell ref="A717:F717"/>
    <mergeCell ref="H717:I717"/>
    <mergeCell ref="J717:K717"/>
    <mergeCell ref="G779:J779"/>
    <mergeCell ref="A781:F782"/>
    <mergeCell ref="A774:F774"/>
    <mergeCell ref="H774:I774"/>
    <mergeCell ref="J774:K774"/>
    <mergeCell ref="L774:M774"/>
    <mergeCell ref="N774:O774"/>
    <mergeCell ref="P774:Q774"/>
    <mergeCell ref="L782:M782"/>
    <mergeCell ref="N782:O782"/>
    <mergeCell ref="P710:Q711"/>
    <mergeCell ref="J711:K711"/>
    <mergeCell ref="L711:M711"/>
    <mergeCell ref="N711:O711"/>
    <mergeCell ref="J727:K727"/>
    <mergeCell ref="L727:M727"/>
    <mergeCell ref="N727:O727"/>
    <mergeCell ref="P727:Q727"/>
    <mergeCell ref="A728:F728"/>
    <mergeCell ref="H728:I728"/>
    <mergeCell ref="J728:K728"/>
    <mergeCell ref="A729:F729"/>
    <mergeCell ref="P728:Q728"/>
    <mergeCell ref="P715:Q715"/>
    <mergeCell ref="N712:O712"/>
    <mergeCell ref="P712:Q712"/>
    <mergeCell ref="A714:F714"/>
    <mergeCell ref="H714:I714"/>
    <mergeCell ref="J714:K714"/>
    <mergeCell ref="L714:M714"/>
    <mergeCell ref="N714:O714"/>
    <mergeCell ref="P714:Q714"/>
    <mergeCell ref="A775:F775"/>
    <mergeCell ref="H775:I775"/>
    <mergeCell ref="J775:K775"/>
    <mergeCell ref="L775:M775"/>
    <mergeCell ref="N775:O775"/>
    <mergeCell ref="P775:Q775"/>
    <mergeCell ref="A776:F776"/>
    <mergeCell ref="H776:I776"/>
    <mergeCell ref="J776:K776"/>
    <mergeCell ref="L776:M776"/>
    <mergeCell ref="N776:O776"/>
    <mergeCell ref="P776:Q776"/>
    <mergeCell ref="A777:I777"/>
    <mergeCell ref="J777:K777"/>
    <mergeCell ref="L777:M777"/>
    <mergeCell ref="N777:O777"/>
    <mergeCell ref="P777:Q777"/>
    <mergeCell ref="A844:F844"/>
    <mergeCell ref="H844:I844"/>
    <mergeCell ref="J844:K844"/>
    <mergeCell ref="L844:M844"/>
    <mergeCell ref="P844:Q844"/>
    <mergeCell ref="A845:I845"/>
    <mergeCell ref="J845:K845"/>
    <mergeCell ref="L845:M845"/>
    <mergeCell ref="N845:O845"/>
    <mergeCell ref="A786:F786"/>
    <mergeCell ref="H786:I786"/>
    <mergeCell ref="J786:K786"/>
    <mergeCell ref="L786:M786"/>
    <mergeCell ref="N786:O786"/>
    <mergeCell ref="P786:Q786"/>
    <mergeCell ref="A787:F787"/>
    <mergeCell ref="H787:I787"/>
    <mergeCell ref="J787:K787"/>
    <mergeCell ref="L787:M787"/>
    <mergeCell ref="N787:O787"/>
    <mergeCell ref="P787:Q787"/>
    <mergeCell ref="A788:I788"/>
    <mergeCell ref="J788:K788"/>
    <mergeCell ref="L788:M788"/>
    <mergeCell ref="N788:O788"/>
    <mergeCell ref="P788:Q788"/>
    <mergeCell ref="J841:K841"/>
    <mergeCell ref="L841:M841"/>
    <mergeCell ref="N841:O841"/>
    <mergeCell ref="P841:Q841"/>
    <mergeCell ref="H825:I826"/>
    <mergeCell ref="J825:O825"/>
    <mergeCell ref="A863:E865"/>
    <mergeCell ref="A868:D868"/>
    <mergeCell ref="G870:J870"/>
    <mergeCell ref="A872:F873"/>
    <mergeCell ref="G872:G873"/>
    <mergeCell ref="H872:I873"/>
    <mergeCell ref="J872:O872"/>
    <mergeCell ref="P872:Q873"/>
    <mergeCell ref="J873:K873"/>
    <mergeCell ref="L873:M873"/>
    <mergeCell ref="N873:O873"/>
    <mergeCell ref="A846:I846"/>
    <mergeCell ref="J846:K846"/>
    <mergeCell ref="L846:M846"/>
    <mergeCell ref="N846:O846"/>
    <mergeCell ref="P846:Q846"/>
    <mergeCell ref="A849:H849"/>
    <mergeCell ref="G836:J836"/>
    <mergeCell ref="A838:F839"/>
    <mergeCell ref="G838:G839"/>
    <mergeCell ref="H838:I839"/>
    <mergeCell ref="J838:O838"/>
    <mergeCell ref="A874:F874"/>
    <mergeCell ref="H874:I874"/>
    <mergeCell ref="J874:K874"/>
    <mergeCell ref="L874:M874"/>
    <mergeCell ref="N874:O874"/>
    <mergeCell ref="P874:Q874"/>
    <mergeCell ref="A875:F875"/>
    <mergeCell ref="H875:I875"/>
    <mergeCell ref="J875:K875"/>
    <mergeCell ref="L875:M875"/>
    <mergeCell ref="N875:O875"/>
    <mergeCell ref="P875:Q875"/>
    <mergeCell ref="A842:F842"/>
    <mergeCell ref="H842:I842"/>
    <mergeCell ref="J842:K842"/>
    <mergeCell ref="L842:M842"/>
    <mergeCell ref="N842:O842"/>
    <mergeCell ref="P842:Q842"/>
    <mergeCell ref="A840:F840"/>
    <mergeCell ref="H840:I840"/>
    <mergeCell ref="J840:K840"/>
    <mergeCell ref="L840:M840"/>
    <mergeCell ref="N844:O844"/>
    <mergeCell ref="N840:O840"/>
    <mergeCell ref="P840:Q840"/>
    <mergeCell ref="A841:F841"/>
    <mergeCell ref="H841:I841"/>
    <mergeCell ref="A876:F876"/>
    <mergeCell ref="H876:I876"/>
    <mergeCell ref="J876:K876"/>
    <mergeCell ref="L876:M876"/>
    <mergeCell ref="N876:O876"/>
    <mergeCell ref="P876:Q876"/>
    <mergeCell ref="A877:I877"/>
    <mergeCell ref="J877:K877"/>
    <mergeCell ref="L877:M877"/>
    <mergeCell ref="N877:O877"/>
    <mergeCell ref="P877:Q877"/>
    <mergeCell ref="G879:J879"/>
    <mergeCell ref="A881:F882"/>
    <mergeCell ref="G881:G882"/>
    <mergeCell ref="H881:I882"/>
    <mergeCell ref="J881:O881"/>
    <mergeCell ref="P881:Q882"/>
    <mergeCell ref="J882:K882"/>
    <mergeCell ref="L882:M882"/>
    <mergeCell ref="N882:O882"/>
    <mergeCell ref="H890:I890"/>
    <mergeCell ref="J890:K890"/>
    <mergeCell ref="L890:M890"/>
    <mergeCell ref="N890:O890"/>
    <mergeCell ref="P890:Q890"/>
    <mergeCell ref="A883:F883"/>
    <mergeCell ref="H883:I883"/>
    <mergeCell ref="J883:K883"/>
    <mergeCell ref="L883:M883"/>
    <mergeCell ref="N883:O883"/>
    <mergeCell ref="P883:Q883"/>
    <mergeCell ref="A884:F884"/>
    <mergeCell ref="H884:I884"/>
    <mergeCell ref="J884:K884"/>
    <mergeCell ref="L884:M884"/>
    <mergeCell ref="N884:O884"/>
    <mergeCell ref="P884:Q884"/>
    <mergeCell ref="A885:F885"/>
    <mergeCell ref="H885:I885"/>
    <mergeCell ref="J885:K885"/>
    <mergeCell ref="L885:M885"/>
    <mergeCell ref="N885:O885"/>
    <mergeCell ref="P885:Q885"/>
    <mergeCell ref="A886:F886"/>
    <mergeCell ref="H886:I886"/>
    <mergeCell ref="J886:K886"/>
    <mergeCell ref="L886:M886"/>
    <mergeCell ref="N886:O886"/>
    <mergeCell ref="P886:Q886"/>
    <mergeCell ref="A887:F887"/>
    <mergeCell ref="H887:I887"/>
    <mergeCell ref="J887:K887"/>
    <mergeCell ref="L416:M416"/>
    <mergeCell ref="N416:O416"/>
    <mergeCell ref="A900:F900"/>
    <mergeCell ref="H900:I900"/>
    <mergeCell ref="J900:K900"/>
    <mergeCell ref="L900:M900"/>
    <mergeCell ref="N900:O900"/>
    <mergeCell ref="P900:Q900"/>
    <mergeCell ref="A903:I903"/>
    <mergeCell ref="J903:K903"/>
    <mergeCell ref="L899:M899"/>
    <mergeCell ref="N899:O899"/>
    <mergeCell ref="P899:Q899"/>
    <mergeCell ref="A891:F891"/>
    <mergeCell ref="H891:I891"/>
    <mergeCell ref="J891:K891"/>
    <mergeCell ref="L891:M891"/>
    <mergeCell ref="N891:O891"/>
    <mergeCell ref="P891:Q891"/>
    <mergeCell ref="A892:I892"/>
    <mergeCell ref="J892:K892"/>
    <mergeCell ref="L892:M892"/>
    <mergeCell ref="N892:O892"/>
    <mergeCell ref="P892:Q892"/>
    <mergeCell ref="A888:F889"/>
    <mergeCell ref="G888:G889"/>
    <mergeCell ref="H888:I889"/>
    <mergeCell ref="J888:K889"/>
    <mergeCell ref="L888:M889"/>
    <mergeCell ref="N888:O889"/>
    <mergeCell ref="P888:Q889"/>
    <mergeCell ref="A890:F890"/>
    <mergeCell ref="N897:O897"/>
    <mergeCell ref="A898:F898"/>
    <mergeCell ref="H898:I898"/>
    <mergeCell ref="J898:K898"/>
    <mergeCell ref="L898:M898"/>
    <mergeCell ref="N898:O898"/>
    <mergeCell ref="P898:Q898"/>
    <mergeCell ref="A899:F899"/>
    <mergeCell ref="H899:I899"/>
    <mergeCell ref="J899:K899"/>
    <mergeCell ref="A906:H906"/>
    <mergeCell ref="A403:E405"/>
    <mergeCell ref="A408:D408"/>
    <mergeCell ref="G410:J410"/>
    <mergeCell ref="A412:F413"/>
    <mergeCell ref="G412:G413"/>
    <mergeCell ref="H412:I413"/>
    <mergeCell ref="J412:O412"/>
    <mergeCell ref="P412:Q413"/>
    <mergeCell ref="J413:K413"/>
    <mergeCell ref="L413:M413"/>
    <mergeCell ref="N413:O413"/>
    <mergeCell ref="A414:F415"/>
    <mergeCell ref="G414:G415"/>
    <mergeCell ref="H414:I415"/>
    <mergeCell ref="J414:K415"/>
    <mergeCell ref="L414:M415"/>
    <mergeCell ref="N414:O415"/>
    <mergeCell ref="P414:Q415"/>
    <mergeCell ref="A416:F416"/>
    <mergeCell ref="H416:I416"/>
    <mergeCell ref="J416:K416"/>
    <mergeCell ref="L431:M431"/>
    <mergeCell ref="N431:O431"/>
    <mergeCell ref="P431:Q431"/>
    <mergeCell ref="A432:F432"/>
    <mergeCell ref="H432:I432"/>
    <mergeCell ref="J432:K432"/>
    <mergeCell ref="L432:M432"/>
    <mergeCell ref="N432:O432"/>
    <mergeCell ref="P432:Q432"/>
    <mergeCell ref="P434:Q434"/>
    <mergeCell ref="L903:M903"/>
    <mergeCell ref="N903:O903"/>
    <mergeCell ref="P903:Q903"/>
    <mergeCell ref="A901:F901"/>
    <mergeCell ref="H901:I901"/>
    <mergeCell ref="J901:K901"/>
    <mergeCell ref="L901:M901"/>
    <mergeCell ref="N901:O901"/>
    <mergeCell ref="P901:Q901"/>
    <mergeCell ref="A902:I902"/>
    <mergeCell ref="J902:K902"/>
    <mergeCell ref="L902:M902"/>
    <mergeCell ref="N902:O902"/>
    <mergeCell ref="P902:Q902"/>
    <mergeCell ref="G894:J894"/>
    <mergeCell ref="A896:F897"/>
    <mergeCell ref="G896:G897"/>
    <mergeCell ref="H896:I897"/>
    <mergeCell ref="J896:O896"/>
    <mergeCell ref="P896:Q897"/>
    <mergeCell ref="J897:K897"/>
    <mergeCell ref="L897:M897"/>
    <mergeCell ref="G436:J436"/>
    <mergeCell ref="A438:F439"/>
    <mergeCell ref="G438:G439"/>
    <mergeCell ref="H438:I439"/>
    <mergeCell ref="J438:O438"/>
    <mergeCell ref="P438:Q439"/>
    <mergeCell ref="J439:K439"/>
    <mergeCell ref="L439:M439"/>
    <mergeCell ref="N439:O439"/>
    <mergeCell ref="A440:F441"/>
    <mergeCell ref="G440:G441"/>
    <mergeCell ref="H440:I441"/>
    <mergeCell ref="J440:K441"/>
    <mergeCell ref="L440:M441"/>
    <mergeCell ref="N440:O441"/>
    <mergeCell ref="P440:Q441"/>
    <mergeCell ref="P419:Q419"/>
    <mergeCell ref="N420:O420"/>
    <mergeCell ref="P420:Q420"/>
    <mergeCell ref="N433:O433"/>
    <mergeCell ref="P433:Q433"/>
    <mergeCell ref="A434:I434"/>
    <mergeCell ref="J434:K434"/>
    <mergeCell ref="L434:M434"/>
    <mergeCell ref="N434:O434"/>
    <mergeCell ref="A433:F433"/>
    <mergeCell ref="H433:I433"/>
    <mergeCell ref="J433:K433"/>
    <mergeCell ref="L433:M433"/>
    <mergeCell ref="A431:F431"/>
    <mergeCell ref="H431:I431"/>
    <mergeCell ref="J431:K431"/>
    <mergeCell ref="J500:K500"/>
    <mergeCell ref="L500:M500"/>
    <mergeCell ref="A488:F488"/>
    <mergeCell ref="H488:I488"/>
    <mergeCell ref="J488:K488"/>
    <mergeCell ref="L488:M488"/>
    <mergeCell ref="N488:O488"/>
    <mergeCell ref="P488:Q488"/>
    <mergeCell ref="J442:K442"/>
    <mergeCell ref="L442:M442"/>
    <mergeCell ref="A443:F443"/>
    <mergeCell ref="H443:I443"/>
    <mergeCell ref="J443:K443"/>
    <mergeCell ref="L443:M443"/>
    <mergeCell ref="N443:O443"/>
    <mergeCell ref="P443:Q443"/>
    <mergeCell ref="A444:I444"/>
    <mergeCell ref="J444:K444"/>
    <mergeCell ref="L444:M444"/>
    <mergeCell ref="A445:I445"/>
    <mergeCell ref="J445:K445"/>
    <mergeCell ref="L445:M445"/>
    <mergeCell ref="N445:O445"/>
    <mergeCell ref="P445:Q445"/>
    <mergeCell ref="N444:O444"/>
    <mergeCell ref="P444:Q444"/>
    <mergeCell ref="A442:F442"/>
    <mergeCell ref="J498:K498"/>
    <mergeCell ref="L498:M498"/>
    <mergeCell ref="A484:F484"/>
    <mergeCell ref="H484:I484"/>
    <mergeCell ref="J484:K484"/>
    <mergeCell ref="L501:M501"/>
    <mergeCell ref="N501:O501"/>
    <mergeCell ref="P501:Q501"/>
    <mergeCell ref="A502:I502"/>
    <mergeCell ref="J502:K502"/>
    <mergeCell ref="L502:M502"/>
    <mergeCell ref="N502:O502"/>
    <mergeCell ref="P502:Q502"/>
    <mergeCell ref="A505:H505"/>
    <mergeCell ref="A610:F610"/>
    <mergeCell ref="H610:I610"/>
    <mergeCell ref="J610:K610"/>
    <mergeCell ref="L610:M610"/>
    <mergeCell ref="A553:F553"/>
    <mergeCell ref="H553:I553"/>
    <mergeCell ref="J553:K553"/>
    <mergeCell ref="L553:M553"/>
    <mergeCell ref="H555:I555"/>
    <mergeCell ref="J555:K555"/>
    <mergeCell ref="L555:M555"/>
    <mergeCell ref="N555:O555"/>
    <mergeCell ref="P555:Q555"/>
    <mergeCell ref="A556:F556"/>
    <mergeCell ref="H556:I556"/>
    <mergeCell ref="J556:K556"/>
    <mergeCell ref="P530:Q530"/>
    <mergeCell ref="A531:F531"/>
    <mergeCell ref="H531:I531"/>
    <mergeCell ref="J531:K531"/>
    <mergeCell ref="J545:K545"/>
    <mergeCell ref="L545:M545"/>
    <mergeCell ref="N545:O545"/>
    <mergeCell ref="P127:Q127"/>
    <mergeCell ref="P662:Q662"/>
    <mergeCell ref="P268:Q268"/>
    <mergeCell ref="N610:O610"/>
    <mergeCell ref="P610:Q610"/>
    <mergeCell ref="A644:F645"/>
    <mergeCell ref="G644:G645"/>
    <mergeCell ref="H644:I645"/>
    <mergeCell ref="J644:K645"/>
    <mergeCell ref="L644:M645"/>
    <mergeCell ref="N644:O645"/>
    <mergeCell ref="P644:Q645"/>
    <mergeCell ref="N315:O315"/>
    <mergeCell ref="A369:F370"/>
    <mergeCell ref="G369:G370"/>
    <mergeCell ref="H369:I370"/>
    <mergeCell ref="J369:K370"/>
    <mergeCell ref="L369:M370"/>
    <mergeCell ref="N369:O370"/>
    <mergeCell ref="P369:Q370"/>
    <mergeCell ref="A266:F266"/>
    <mergeCell ref="H266:I266"/>
    <mergeCell ref="J266:K266"/>
    <mergeCell ref="L266:M266"/>
    <mergeCell ref="N266:O266"/>
    <mergeCell ref="A448:H448"/>
    <mergeCell ref="A500:F500"/>
    <mergeCell ref="N500:O500"/>
    <mergeCell ref="P500:Q500"/>
    <mergeCell ref="H500:I500"/>
    <mergeCell ref="A501:I501"/>
    <mergeCell ref="J501:K501"/>
    <mergeCell ref="P827:Q828"/>
    <mergeCell ref="N733:O733"/>
    <mergeCell ref="P733:Q733"/>
    <mergeCell ref="A736:H736"/>
    <mergeCell ref="N730:O730"/>
    <mergeCell ref="P730:Q730"/>
    <mergeCell ref="A731:F731"/>
    <mergeCell ref="H731:I731"/>
    <mergeCell ref="J731:K731"/>
    <mergeCell ref="L731:M731"/>
    <mergeCell ref="N731:O731"/>
    <mergeCell ref="P731:Q731"/>
    <mergeCell ref="A732:F732"/>
    <mergeCell ref="A789:I789"/>
    <mergeCell ref="J789:K789"/>
    <mergeCell ref="L789:M789"/>
    <mergeCell ref="N789:O789"/>
    <mergeCell ref="P789:Q789"/>
    <mergeCell ref="A792:H792"/>
    <mergeCell ref="A783:F784"/>
    <mergeCell ref="G783:G784"/>
    <mergeCell ref="H783:I784"/>
    <mergeCell ref="J783:K784"/>
    <mergeCell ref="L783:M784"/>
    <mergeCell ref="N783:O784"/>
    <mergeCell ref="P783:Q784"/>
    <mergeCell ref="A785:F785"/>
    <mergeCell ref="H785:I785"/>
    <mergeCell ref="J785:K785"/>
    <mergeCell ref="L785:M785"/>
    <mergeCell ref="N785:O785"/>
    <mergeCell ref="P785:Q785"/>
    <mergeCell ref="N213:O213"/>
    <mergeCell ref="P213:Q213"/>
    <mergeCell ref="A214:I214"/>
    <mergeCell ref="J214:K214"/>
    <mergeCell ref="L214:M214"/>
    <mergeCell ref="N214:O214"/>
    <mergeCell ref="P214:Q214"/>
    <mergeCell ref="A217:H217"/>
    <mergeCell ref="P734:Q734"/>
    <mergeCell ref="P725:Q726"/>
    <mergeCell ref="N442:O442"/>
    <mergeCell ref="P442:Q442"/>
    <mergeCell ref="G426:G427"/>
    <mergeCell ref="H426:I427"/>
    <mergeCell ref="J426:K427"/>
    <mergeCell ref="L426:M427"/>
    <mergeCell ref="N426:O427"/>
    <mergeCell ref="P426:Q427"/>
    <mergeCell ref="P266:Q266"/>
    <mergeCell ref="N553:O553"/>
    <mergeCell ref="P553:Q553"/>
    <mergeCell ref="J550:O550"/>
    <mergeCell ref="N428:O428"/>
    <mergeCell ref="P428:Q428"/>
    <mergeCell ref="N419:O419"/>
    <mergeCell ref="A720:F720"/>
    <mergeCell ref="N720:O720"/>
    <mergeCell ref="P720:Q720"/>
    <mergeCell ref="J715:K715"/>
    <mergeCell ref="L715:M715"/>
    <mergeCell ref="N715:O715"/>
    <mergeCell ref="A719:F719"/>
    <mergeCell ref="P845:Q845"/>
    <mergeCell ref="N833:O833"/>
    <mergeCell ref="P833:Q833"/>
    <mergeCell ref="N662:O662"/>
    <mergeCell ref="N729:O729"/>
    <mergeCell ref="P729:Q729"/>
    <mergeCell ref="J721:K721"/>
    <mergeCell ref="L721:M721"/>
    <mergeCell ref="N721:O721"/>
    <mergeCell ref="P721:Q721"/>
    <mergeCell ref="P732:Q732"/>
    <mergeCell ref="A725:F726"/>
    <mergeCell ref="G725:G726"/>
    <mergeCell ref="H725:I726"/>
    <mergeCell ref="J725:O725"/>
    <mergeCell ref="J726:K726"/>
    <mergeCell ref="L726:M726"/>
    <mergeCell ref="N726:O726"/>
    <mergeCell ref="A727:F727"/>
    <mergeCell ref="H727:I727"/>
    <mergeCell ref="G781:G782"/>
    <mergeCell ref="H781:I782"/>
    <mergeCell ref="J781:O781"/>
    <mergeCell ref="P781:Q782"/>
    <mergeCell ref="J782:K782"/>
    <mergeCell ref="A721:I721"/>
    <mergeCell ref="A827:F828"/>
    <mergeCell ref="G827:G828"/>
    <mergeCell ref="H827:I828"/>
    <mergeCell ref="J827:K828"/>
    <mergeCell ref="L827:M828"/>
    <mergeCell ref="N827:O828"/>
    <mergeCell ref="P211:Q211"/>
    <mergeCell ref="P518:S523"/>
    <mergeCell ref="P461:S466"/>
    <mergeCell ref="P575:S580"/>
    <mergeCell ref="P633:S638"/>
    <mergeCell ref="P691:S696"/>
    <mergeCell ref="P748:S753"/>
    <mergeCell ref="P806:S811"/>
    <mergeCell ref="P863:S868"/>
    <mergeCell ref="H729:I729"/>
    <mergeCell ref="J729:K729"/>
    <mergeCell ref="L729:M729"/>
    <mergeCell ref="A730:F730"/>
    <mergeCell ref="H730:I730"/>
    <mergeCell ref="J730:K730"/>
    <mergeCell ref="A200:F200"/>
    <mergeCell ref="H200:I200"/>
    <mergeCell ref="J200:K200"/>
    <mergeCell ref="L200:M200"/>
    <mergeCell ref="N200:O200"/>
    <mergeCell ref="P200:Q200"/>
    <mergeCell ref="A257:F257"/>
    <mergeCell ref="H257:I257"/>
    <mergeCell ref="J257:K257"/>
    <mergeCell ref="L257:M257"/>
    <mergeCell ref="N257:O257"/>
    <mergeCell ref="P257:Q257"/>
    <mergeCell ref="A315:F315"/>
    <mergeCell ref="H315:I315"/>
    <mergeCell ref="J315:K315"/>
    <mergeCell ref="L315:M315"/>
    <mergeCell ref="A426:F427"/>
  </mergeCells>
  <pageMargins left="0.70866141732283472" right="0.70866141732283472" top="0" bottom="0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2021-09-07T13:12:57Z</dcterms:modified>
</cp:coreProperties>
</file>