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Strateginiai planai\Strateginis planas 2021-2023 m\"/>
    </mc:Choice>
  </mc:AlternateContent>
  <bookViews>
    <workbookView xWindow="0" yWindow="0" windowWidth="24000" windowHeight="9510"/>
  </bookViews>
  <sheets>
    <sheet name="Tikslai" sheetId="1" r:id="rId1"/>
    <sheet name="Saltiniai" sheetId="2" r:id="rId2"/>
    <sheet name="Islaidos" sheetId="3" r:id="rId3"/>
    <sheet name="Lėšos" sheetId="4" r:id="rId4"/>
  </sheets>
  <externalReferences>
    <externalReference r:id="rId5"/>
    <externalReference r:id="rId6"/>
  </externalReferences>
  <definedNames>
    <definedName name="_xlnm.Print_Area" localSheetId="0">Tikslai!$A$1:$AF$105</definedName>
  </definedNames>
  <calcPr calcId="162913"/>
  <fileRecoveryPr autoRecover="0"/>
</workbook>
</file>

<file path=xl/calcChain.xml><?xml version="1.0" encoding="utf-8"?>
<calcChain xmlns="http://schemas.openxmlformats.org/spreadsheetml/2006/main">
  <c r="K96" i="1" l="1"/>
  <c r="K81" i="1"/>
  <c r="N66" i="1"/>
  <c r="M66" i="1"/>
  <c r="L66" i="1"/>
  <c r="K65" i="1"/>
  <c r="N63" i="1"/>
  <c r="N67" i="1" s="1"/>
  <c r="M63" i="1"/>
  <c r="L63" i="1"/>
  <c r="L67" i="1" s="1"/>
  <c r="K62" i="1"/>
  <c r="K61" i="1"/>
  <c r="K63" i="1" s="1"/>
  <c r="N52" i="1"/>
  <c r="N53" i="1" s="1"/>
  <c r="M52" i="1"/>
  <c r="M53" i="1" s="1"/>
  <c r="L52" i="1"/>
  <c r="L53" i="1"/>
  <c r="K51" i="1"/>
  <c r="K50" i="1"/>
  <c r="K49" i="1"/>
  <c r="K48" i="1"/>
  <c r="M67" i="1" l="1"/>
  <c r="K52" i="1"/>
  <c r="K53" i="1"/>
  <c r="K66" i="1"/>
  <c r="K67" i="1" s="1"/>
  <c r="N97" i="1"/>
  <c r="N98" i="1" s="1"/>
  <c r="M97" i="1"/>
  <c r="M98" i="1" s="1"/>
  <c r="L97" i="1"/>
  <c r="L98" i="1" s="1"/>
  <c r="K95" i="1"/>
  <c r="K97" i="1" s="1"/>
  <c r="K98" i="1" s="1"/>
  <c r="N90" i="1"/>
  <c r="M90" i="1"/>
  <c r="L90" i="1"/>
  <c r="K89" i="1"/>
  <c r="K90" i="1" s="1"/>
  <c r="N88" i="1"/>
  <c r="M88" i="1"/>
  <c r="L88" i="1"/>
  <c r="K87" i="1"/>
  <c r="K88" i="1" s="1"/>
  <c r="N86" i="1"/>
  <c r="M86" i="1"/>
  <c r="L86" i="1"/>
  <c r="K85" i="1"/>
  <c r="K86" i="1" s="1"/>
  <c r="N84" i="1"/>
  <c r="M84" i="1"/>
  <c r="L84" i="1"/>
  <c r="K83" i="1"/>
  <c r="K84" i="1" s="1"/>
  <c r="L82" i="1"/>
  <c r="K82" i="1"/>
  <c r="N80" i="1"/>
  <c r="M80" i="1"/>
  <c r="L80" i="1"/>
  <c r="K79" i="1"/>
  <c r="K80" i="1" s="1"/>
  <c r="N74" i="1"/>
  <c r="M74" i="1"/>
  <c r="L74" i="1"/>
  <c r="K73" i="1"/>
  <c r="K74" i="1" s="1"/>
  <c r="N72" i="1"/>
  <c r="M72" i="1"/>
  <c r="M91" i="1" s="1"/>
  <c r="M92" i="1" s="1"/>
  <c r="L72" i="1"/>
  <c r="K72" i="1"/>
  <c r="N58" i="1"/>
  <c r="M58" i="1"/>
  <c r="L58" i="1"/>
  <c r="K57" i="1"/>
  <c r="K58" i="1" s="1"/>
  <c r="N56" i="1"/>
  <c r="M56" i="1"/>
  <c r="M59" i="1" s="1"/>
  <c r="L56" i="1"/>
  <c r="K55" i="1"/>
  <c r="K56" i="1" s="1"/>
  <c r="N45" i="1"/>
  <c r="M45" i="1"/>
  <c r="L45" i="1"/>
  <c r="K44" i="1"/>
  <c r="K45" i="1" s="1"/>
  <c r="N40" i="1"/>
  <c r="M40" i="1"/>
  <c r="M46" i="1" s="1"/>
  <c r="L40" i="1"/>
  <c r="K38" i="1"/>
  <c r="K37" i="1"/>
  <c r="K33" i="1"/>
  <c r="K31" i="1"/>
  <c r="K29" i="1"/>
  <c r="K27" i="1"/>
  <c r="K25" i="1"/>
  <c r="K20" i="1"/>
  <c r="K17" i="1"/>
  <c r="K14" i="1"/>
  <c r="AA12" i="1"/>
  <c r="AA13" i="1" s="1"/>
  <c r="AB12" i="1"/>
  <c r="AB13" i="1" s="1"/>
  <c r="AA16" i="1"/>
  <c r="AB16" i="1"/>
  <c r="AB19" i="1"/>
  <c r="AA19" i="1"/>
  <c r="AA22" i="1"/>
  <c r="AB22" i="1"/>
  <c r="AA24" i="1"/>
  <c r="AB24" i="1"/>
  <c r="AA26" i="1"/>
  <c r="AB26" i="1"/>
  <c r="AA28" i="1"/>
  <c r="AB28" i="1"/>
  <c r="AA30" i="1"/>
  <c r="AB30" i="1"/>
  <c r="AA32" i="1"/>
  <c r="AB32" i="1"/>
  <c r="AA34" i="1"/>
  <c r="AB34" i="1"/>
  <c r="K59" i="1" l="1"/>
  <c r="K91" i="1"/>
  <c r="K92" i="1" s="1"/>
  <c r="K40" i="1"/>
  <c r="K46" i="1" s="1"/>
  <c r="L46" i="1"/>
  <c r="N46" i="1"/>
  <c r="L59" i="1"/>
  <c r="N59" i="1"/>
  <c r="L91" i="1"/>
  <c r="L92" i="1" s="1"/>
  <c r="N91" i="1"/>
  <c r="N92" i="1" s="1"/>
  <c r="T82" i="1"/>
  <c r="S82" i="1"/>
  <c r="T102" i="1" l="1"/>
  <c r="T103" i="1" s="1"/>
  <c r="U102" i="1"/>
  <c r="U103" i="1" s="1"/>
  <c r="V102" i="1"/>
  <c r="V103" i="1" s="1"/>
  <c r="S100" i="1"/>
  <c r="S102" i="1" s="1"/>
  <c r="S103" i="1" s="1"/>
  <c r="T97" i="1"/>
  <c r="T98" i="1" s="1"/>
  <c r="U97" i="1"/>
  <c r="U98" i="1" s="1"/>
  <c r="V97" i="1"/>
  <c r="V98" i="1" s="1"/>
  <c r="S95" i="1"/>
  <c r="S97" i="1" s="1"/>
  <c r="S98" i="1" s="1"/>
  <c r="T90" i="1"/>
  <c r="U90" i="1"/>
  <c r="V90" i="1"/>
  <c r="S89" i="1"/>
  <c r="S90" i="1" s="1"/>
  <c r="T88" i="1"/>
  <c r="U88" i="1"/>
  <c r="V88" i="1"/>
  <c r="S87" i="1"/>
  <c r="S88" i="1" s="1"/>
  <c r="T86" i="1"/>
  <c r="U86" i="1"/>
  <c r="V86" i="1"/>
  <c r="S85" i="1"/>
  <c r="S86" i="1" s="1"/>
  <c r="T84" i="1"/>
  <c r="U84" i="1"/>
  <c r="V84" i="1"/>
  <c r="S83" i="1"/>
  <c r="S84" i="1" s="1"/>
  <c r="T80" i="1"/>
  <c r="U80" i="1"/>
  <c r="V80" i="1"/>
  <c r="S79" i="1"/>
  <c r="S80" i="1" s="1"/>
  <c r="T74" i="1"/>
  <c r="U74" i="1"/>
  <c r="V74" i="1"/>
  <c r="S73" i="1"/>
  <c r="T72" i="1"/>
  <c r="U72" i="1"/>
  <c r="V72" i="1"/>
  <c r="S71" i="1"/>
  <c r="S72" i="1" s="1"/>
  <c r="W59" i="1"/>
  <c r="X59" i="1"/>
  <c r="Y59" i="1"/>
  <c r="Z59" i="1"/>
  <c r="T58" i="1"/>
  <c r="U58" i="1"/>
  <c r="V58" i="1"/>
  <c r="S57" i="1"/>
  <c r="S58" i="1" s="1"/>
  <c r="T56" i="1"/>
  <c r="T59" i="1" s="1"/>
  <c r="U56" i="1"/>
  <c r="U59" i="1" s="1"/>
  <c r="V56" i="1"/>
  <c r="V59" i="1" s="1"/>
  <c r="S55" i="1"/>
  <c r="S56" i="1" s="1"/>
  <c r="W53" i="1"/>
  <c r="X53" i="1"/>
  <c r="Y53" i="1"/>
  <c r="Z53" i="1"/>
  <c r="S49" i="1"/>
  <c r="S50" i="1"/>
  <c r="S51" i="1"/>
  <c r="S48" i="1"/>
  <c r="T52" i="1"/>
  <c r="T53" i="1" s="1"/>
  <c r="U52" i="1"/>
  <c r="U53" i="1" s="1"/>
  <c r="V52" i="1"/>
  <c r="V53" i="1" s="1"/>
  <c r="T45" i="1"/>
  <c r="U45" i="1"/>
  <c r="V45" i="1"/>
  <c r="W45" i="1"/>
  <c r="X45" i="1"/>
  <c r="Y45" i="1"/>
  <c r="Z45" i="1"/>
  <c r="Z46" i="1" s="1"/>
  <c r="S44" i="1"/>
  <c r="S45" i="1" s="1"/>
  <c r="X40" i="1"/>
  <c r="X46" i="1" s="1"/>
  <c r="Y40" i="1"/>
  <c r="Y46" i="1" s="1"/>
  <c r="T40" i="1"/>
  <c r="U40" i="1"/>
  <c r="V40" i="1"/>
  <c r="V46" i="1" s="1"/>
  <c r="W40" i="1"/>
  <c r="W46" i="1" s="1"/>
  <c r="S38" i="1"/>
  <c r="S37" i="1"/>
  <c r="S33" i="1"/>
  <c r="S34" i="1" s="1"/>
  <c r="S31" i="1"/>
  <c r="S32" i="1" s="1"/>
  <c r="S29" i="1"/>
  <c r="S30" i="1" s="1"/>
  <c r="S27" i="1"/>
  <c r="S28" i="1" s="1"/>
  <c r="S25" i="1"/>
  <c r="S26" i="1" s="1"/>
  <c r="S23" i="1"/>
  <c r="S24" i="1" s="1"/>
  <c r="O23" i="1"/>
  <c r="S20" i="1"/>
  <c r="S17" i="1"/>
  <c r="S19" i="1" s="1"/>
  <c r="S14" i="1"/>
  <c r="S16" i="1" s="1"/>
  <c r="S11" i="1"/>
  <c r="S13" i="1" s="1"/>
  <c r="T34" i="1"/>
  <c r="U34" i="1"/>
  <c r="V34" i="1"/>
  <c r="W34" i="1"/>
  <c r="X34" i="1"/>
  <c r="Y34" i="1"/>
  <c r="Z34" i="1"/>
  <c r="T32" i="1"/>
  <c r="U32" i="1"/>
  <c r="V32" i="1"/>
  <c r="W32" i="1"/>
  <c r="X32" i="1"/>
  <c r="Y32" i="1"/>
  <c r="Z32" i="1"/>
  <c r="T30" i="1"/>
  <c r="U30" i="1"/>
  <c r="V30" i="1"/>
  <c r="W30" i="1"/>
  <c r="X30" i="1"/>
  <c r="Y30" i="1"/>
  <c r="Z30" i="1"/>
  <c r="T28" i="1"/>
  <c r="U28" i="1"/>
  <c r="V28" i="1"/>
  <c r="W28" i="1"/>
  <c r="X28" i="1"/>
  <c r="Y28" i="1"/>
  <c r="Z28" i="1"/>
  <c r="T26" i="1"/>
  <c r="U26" i="1"/>
  <c r="V26" i="1"/>
  <c r="W26" i="1"/>
  <c r="X26" i="1"/>
  <c r="Y26" i="1"/>
  <c r="Z26" i="1"/>
  <c r="R24" i="1"/>
  <c r="T24" i="1"/>
  <c r="U24" i="1"/>
  <c r="V24" i="1"/>
  <c r="W24" i="1"/>
  <c r="X24" i="1"/>
  <c r="Y24" i="1"/>
  <c r="Z24" i="1"/>
  <c r="T22" i="1"/>
  <c r="U22" i="1"/>
  <c r="V22" i="1"/>
  <c r="W22" i="1"/>
  <c r="X22" i="1"/>
  <c r="Y22" i="1"/>
  <c r="Z22" i="1"/>
  <c r="T19" i="1"/>
  <c r="U19" i="1"/>
  <c r="V19" i="1"/>
  <c r="W19" i="1"/>
  <c r="X19" i="1"/>
  <c r="Y19" i="1"/>
  <c r="Z19" i="1"/>
  <c r="T16" i="1"/>
  <c r="U16" i="1"/>
  <c r="V16" i="1"/>
  <c r="W16" i="1"/>
  <c r="X16" i="1"/>
  <c r="Y16" i="1"/>
  <c r="Z16" i="1"/>
  <c r="T13" i="1"/>
  <c r="U13" i="1"/>
  <c r="V13" i="1"/>
  <c r="W13" i="1"/>
  <c r="X13" i="1"/>
  <c r="Y13" i="1"/>
  <c r="Z13" i="1"/>
  <c r="U46" i="1" l="1"/>
  <c r="Z35" i="1"/>
  <c r="X35" i="1"/>
  <c r="X68" i="1" s="1"/>
  <c r="V104" i="1"/>
  <c r="Y35" i="1"/>
  <c r="Y68" i="1" s="1"/>
  <c r="W35" i="1"/>
  <c r="W68" i="1"/>
  <c r="Z68" i="1"/>
  <c r="V91" i="1"/>
  <c r="V92" i="1" s="1"/>
  <c r="U91" i="1"/>
  <c r="U92" i="1" s="1"/>
  <c r="U104" i="1"/>
  <c r="T104" i="1"/>
  <c r="S104" i="1"/>
  <c r="T91" i="1"/>
  <c r="T92" i="1" s="1"/>
  <c r="S6" i="2"/>
  <c r="F19" i="4" s="1"/>
  <c r="S59" i="1"/>
  <c r="S52" i="1"/>
  <c r="S53" i="1" s="1"/>
  <c r="T46" i="1"/>
  <c r="S40" i="1"/>
  <c r="S46" i="1" s="1"/>
  <c r="S4" i="2"/>
  <c r="F16" i="4" s="1"/>
  <c r="S3" i="2"/>
  <c r="S22" i="1"/>
  <c r="S35" i="1" s="1"/>
  <c r="S74" i="1"/>
  <c r="S91" i="1" s="1"/>
  <c r="S92" i="1" s="1"/>
  <c r="V35" i="1"/>
  <c r="V68" i="1" s="1"/>
  <c r="U35" i="1"/>
  <c r="T35" i="1"/>
  <c r="T68" i="1" s="1"/>
  <c r="U68" i="1" l="1"/>
  <c r="U105" i="1" s="1"/>
  <c r="V105" i="1"/>
  <c r="S68" i="1"/>
  <c r="T105" i="1"/>
  <c r="F11" i="4" s="1"/>
  <c r="S15" i="2"/>
  <c r="F13" i="4"/>
  <c r="Q8" i="3"/>
  <c r="S105" i="1"/>
  <c r="F14" i="4" s="1"/>
  <c r="P102" i="1"/>
  <c r="P8" i="3" l="1"/>
  <c r="F12" i="4"/>
  <c r="O8" i="3"/>
  <c r="N8" i="3"/>
  <c r="F10" i="4"/>
  <c r="F15" i="4" s="1"/>
  <c r="AB66" i="1"/>
  <c r="AA66" i="1"/>
  <c r="R66" i="1"/>
  <c r="Q66" i="1"/>
  <c r="P66" i="1"/>
  <c r="AB63" i="1"/>
  <c r="AA63" i="1"/>
  <c r="R63" i="1"/>
  <c r="Q63" i="1"/>
  <c r="P63" i="1"/>
  <c r="J12" i="2"/>
  <c r="E22" i="4" l="1"/>
  <c r="C22" i="4"/>
  <c r="U9" i="3"/>
  <c r="T9" i="3"/>
  <c r="S9" i="3"/>
  <c r="R9" i="3"/>
  <c r="Q9" i="3"/>
  <c r="P9" i="3"/>
  <c r="O9" i="3"/>
  <c r="N9" i="3"/>
  <c r="AB102" i="1"/>
  <c r="AB103" i="1" s="1"/>
  <c r="AA102" i="1"/>
  <c r="AA103" i="1" s="1"/>
  <c r="R102" i="1"/>
  <c r="R103" i="1" s="1"/>
  <c r="Q102" i="1"/>
  <c r="Q103" i="1" s="1"/>
  <c r="P103" i="1"/>
  <c r="N102" i="1"/>
  <c r="N103" i="1" s="1"/>
  <c r="M102" i="1"/>
  <c r="M103" i="1" s="1"/>
  <c r="L102" i="1"/>
  <c r="L103" i="1" s="1"/>
  <c r="O101" i="1"/>
  <c r="K101" i="1"/>
  <c r="O100" i="1"/>
  <c r="K100" i="1"/>
  <c r="J3" i="2" s="1"/>
  <c r="AB97" i="1"/>
  <c r="AB98" i="1" s="1"/>
  <c r="AA97" i="1"/>
  <c r="AA98" i="1" s="1"/>
  <c r="R97" i="1"/>
  <c r="R98" i="1" s="1"/>
  <c r="Q97" i="1"/>
  <c r="Q98" i="1" s="1"/>
  <c r="P97" i="1"/>
  <c r="P98" i="1" s="1"/>
  <c r="O96" i="1"/>
  <c r="O95" i="1"/>
  <c r="AB90" i="1"/>
  <c r="AA90" i="1"/>
  <c r="R90" i="1"/>
  <c r="Q90" i="1"/>
  <c r="O89" i="1"/>
  <c r="O90" i="1" s="1"/>
  <c r="R88" i="1"/>
  <c r="Q88" i="1"/>
  <c r="AB88" i="1"/>
  <c r="AA88" i="1"/>
  <c r="P88" i="1"/>
  <c r="AB86" i="1"/>
  <c r="AA86" i="1"/>
  <c r="R86" i="1"/>
  <c r="Q86" i="1"/>
  <c r="P86" i="1"/>
  <c r="AB84" i="1"/>
  <c r="AA84" i="1"/>
  <c r="R84" i="1"/>
  <c r="Q84" i="1"/>
  <c r="P84" i="1"/>
  <c r="R82" i="1"/>
  <c r="Q82" i="1"/>
  <c r="AB82" i="1"/>
  <c r="AA82" i="1"/>
  <c r="O81" i="1"/>
  <c r="O82" i="1" s="1"/>
  <c r="AB80" i="1"/>
  <c r="AA80" i="1"/>
  <c r="R80" i="1"/>
  <c r="Q80" i="1"/>
  <c r="P80" i="1"/>
  <c r="AB78" i="1"/>
  <c r="AA78" i="1"/>
  <c r="R78" i="1"/>
  <c r="Q78" i="1"/>
  <c r="P78" i="1"/>
  <c r="AB76" i="1"/>
  <c r="AA76" i="1"/>
  <c r="R76" i="1"/>
  <c r="Q76" i="1"/>
  <c r="P76" i="1"/>
  <c r="AB74" i="1"/>
  <c r="AA74" i="1"/>
  <c r="R74" i="1"/>
  <c r="Q74" i="1"/>
  <c r="P74" i="1"/>
  <c r="AB72" i="1"/>
  <c r="AA72" i="1"/>
  <c r="R72" i="1"/>
  <c r="Q72" i="1"/>
  <c r="P72" i="1"/>
  <c r="O65" i="1"/>
  <c r="O66" i="1" s="1"/>
  <c r="AB67" i="1"/>
  <c r="AA67" i="1"/>
  <c r="R67" i="1"/>
  <c r="Q67" i="1"/>
  <c r="P67" i="1"/>
  <c r="O62" i="1"/>
  <c r="O63" i="1" s="1"/>
  <c r="AB58" i="1"/>
  <c r="AA58" i="1"/>
  <c r="R58" i="1"/>
  <c r="Q58" i="1"/>
  <c r="P58" i="1"/>
  <c r="O57" i="1"/>
  <c r="O58" i="1" s="1"/>
  <c r="AB56" i="1"/>
  <c r="AB59" i="1" s="1"/>
  <c r="AA56" i="1"/>
  <c r="R56" i="1"/>
  <c r="Q56" i="1"/>
  <c r="P56" i="1"/>
  <c r="O55" i="1"/>
  <c r="O56" i="1" s="1"/>
  <c r="R52" i="1"/>
  <c r="R53" i="1" s="1"/>
  <c r="O51" i="1"/>
  <c r="O50" i="1"/>
  <c r="O49" i="1"/>
  <c r="AB45" i="1"/>
  <c r="AA45" i="1"/>
  <c r="R45" i="1"/>
  <c r="Q45" i="1"/>
  <c r="P45" i="1"/>
  <c r="O44" i="1"/>
  <c r="O45" i="1" s="1"/>
  <c r="AB43" i="1"/>
  <c r="AA43" i="1"/>
  <c r="R43" i="1"/>
  <c r="Q43" i="1"/>
  <c r="P43" i="1"/>
  <c r="O42" i="1"/>
  <c r="O41" i="1"/>
  <c r="O39" i="1"/>
  <c r="AB40" i="1"/>
  <c r="AB46" i="1" s="1"/>
  <c r="Q40" i="1"/>
  <c r="P40" i="1"/>
  <c r="R34" i="1"/>
  <c r="Q34" i="1"/>
  <c r="P34" i="1"/>
  <c r="N34" i="1"/>
  <c r="M34" i="1"/>
  <c r="L34" i="1"/>
  <c r="O33" i="1"/>
  <c r="O34" i="1" s="1"/>
  <c r="K34" i="1"/>
  <c r="R32" i="1"/>
  <c r="Q32" i="1"/>
  <c r="P32" i="1"/>
  <c r="N32" i="1"/>
  <c r="M32" i="1"/>
  <c r="L32" i="1"/>
  <c r="O31" i="1"/>
  <c r="O32" i="1" s="1"/>
  <c r="K32" i="1"/>
  <c r="N30" i="1"/>
  <c r="M30" i="1"/>
  <c r="L30" i="1"/>
  <c r="R30" i="1"/>
  <c r="Q30" i="1"/>
  <c r="P30" i="1"/>
  <c r="K30" i="1"/>
  <c r="N28" i="1"/>
  <c r="M28" i="1"/>
  <c r="L28" i="1"/>
  <c r="R28" i="1"/>
  <c r="Q28" i="1"/>
  <c r="P28" i="1"/>
  <c r="K28" i="1"/>
  <c r="N26" i="1"/>
  <c r="M26" i="1"/>
  <c r="L26" i="1"/>
  <c r="R26" i="1"/>
  <c r="Q26" i="1"/>
  <c r="P26" i="1"/>
  <c r="K26" i="1"/>
  <c r="N24" i="1"/>
  <c r="M24" i="1"/>
  <c r="L24" i="1"/>
  <c r="Q24" i="1"/>
  <c r="P24" i="1"/>
  <c r="N22" i="1"/>
  <c r="M22" i="1"/>
  <c r="L22" i="1"/>
  <c r="R22" i="1"/>
  <c r="K21" i="1"/>
  <c r="N19" i="1"/>
  <c r="M19" i="1"/>
  <c r="L19" i="1"/>
  <c r="R19" i="1"/>
  <c r="K18" i="1"/>
  <c r="Q19" i="1"/>
  <c r="N16" i="1"/>
  <c r="M16" i="1"/>
  <c r="L16" i="1"/>
  <c r="R16" i="1"/>
  <c r="K15" i="1"/>
  <c r="Q16" i="1"/>
  <c r="P16" i="1"/>
  <c r="N13" i="1"/>
  <c r="M13" i="1"/>
  <c r="L13" i="1"/>
  <c r="Q13" i="1"/>
  <c r="K12" i="1"/>
  <c r="P13" i="1"/>
  <c r="P46" i="1" l="1"/>
  <c r="R59" i="1"/>
  <c r="AA40" i="1"/>
  <c r="AB52" i="1"/>
  <c r="AB53" i="1" s="1"/>
  <c r="P59" i="1"/>
  <c r="J4" i="2"/>
  <c r="C16" i="4" s="1"/>
  <c r="B16" i="4" s="1"/>
  <c r="J6" i="2"/>
  <c r="B19" i="4" s="1"/>
  <c r="C19" i="4" s="1"/>
  <c r="R13" i="1"/>
  <c r="R35" i="1" s="1"/>
  <c r="O12" i="1"/>
  <c r="AA35" i="1"/>
  <c r="Q22" i="1"/>
  <c r="Q35" i="1" s="1"/>
  <c r="R40" i="1"/>
  <c r="R46" i="1" s="1"/>
  <c r="O38" i="1"/>
  <c r="Q52" i="1"/>
  <c r="Q53" i="1" s="1"/>
  <c r="AB91" i="1"/>
  <c r="AB92" i="1" s="1"/>
  <c r="K13" i="1"/>
  <c r="K16" i="1"/>
  <c r="K19" i="1"/>
  <c r="K22" i="1"/>
  <c r="N35" i="1"/>
  <c r="N68" i="1" s="1"/>
  <c r="AA46" i="1"/>
  <c r="O43" i="1"/>
  <c r="Q46" i="1"/>
  <c r="O59" i="1"/>
  <c r="O102" i="1"/>
  <c r="O103" i="1" s="1"/>
  <c r="K102" i="1"/>
  <c r="K103" i="1" s="1"/>
  <c r="K104" i="1" s="1"/>
  <c r="O97" i="1"/>
  <c r="O98" i="1" s="1"/>
  <c r="J14" i="2"/>
  <c r="C25" i="4" s="1"/>
  <c r="L35" i="1"/>
  <c r="L68" i="1" s="1"/>
  <c r="O20" i="1"/>
  <c r="K24" i="1"/>
  <c r="P52" i="1"/>
  <c r="P53" i="1" s="1"/>
  <c r="AA52" i="1"/>
  <c r="AA53" i="1" s="1"/>
  <c r="Q59" i="1"/>
  <c r="AA59" i="1"/>
  <c r="N104" i="1"/>
  <c r="Q104" i="1"/>
  <c r="AA104" i="1"/>
  <c r="O17" i="1"/>
  <c r="R104" i="1"/>
  <c r="M35" i="1"/>
  <c r="M68" i="1" s="1"/>
  <c r="O27" i="1"/>
  <c r="O28" i="1" s="1"/>
  <c r="O37" i="1"/>
  <c r="R91" i="1"/>
  <c r="R92" i="1" s="1"/>
  <c r="O15" i="1"/>
  <c r="P19" i="1"/>
  <c r="P22" i="1"/>
  <c r="O71" i="1"/>
  <c r="Q91" i="1"/>
  <c r="Q92" i="1" s="1"/>
  <c r="AA91" i="1"/>
  <c r="AA92" i="1" s="1"/>
  <c r="O75" i="1"/>
  <c r="O76" i="1" s="1"/>
  <c r="O79" i="1"/>
  <c r="O80" i="1" s="1"/>
  <c r="O83" i="1"/>
  <c r="O84" i="1" s="1"/>
  <c r="O87" i="1"/>
  <c r="O88" i="1" s="1"/>
  <c r="D22" i="4"/>
  <c r="O11" i="1"/>
  <c r="O14" i="1"/>
  <c r="L104" i="1"/>
  <c r="P104" i="1"/>
  <c r="O18" i="1"/>
  <c r="AB104" i="1"/>
  <c r="O21" i="1"/>
  <c r="O22" i="1" s="1"/>
  <c r="O25" i="1"/>
  <c r="O26" i="1" s="1"/>
  <c r="O29" i="1"/>
  <c r="O30" i="1" s="1"/>
  <c r="O48" i="1"/>
  <c r="O52" i="1" s="1"/>
  <c r="O53" i="1" s="1"/>
  <c r="O67" i="1"/>
  <c r="O85" i="1"/>
  <c r="O86" i="1" s="1"/>
  <c r="M104" i="1"/>
  <c r="O73" i="1"/>
  <c r="O74" i="1" s="1"/>
  <c r="O77" i="1"/>
  <c r="O78" i="1" s="1"/>
  <c r="P82" i="1"/>
  <c r="P90" i="1"/>
  <c r="O40" i="1" l="1"/>
  <c r="O46" i="1" s="1"/>
  <c r="O104" i="1"/>
  <c r="O19" i="1"/>
  <c r="O16" i="1"/>
  <c r="N3" i="2"/>
  <c r="N15" i="2" s="1"/>
  <c r="K35" i="1"/>
  <c r="J15" i="2"/>
  <c r="AA68" i="1"/>
  <c r="AA105" i="1" s="1"/>
  <c r="H10" i="4" s="1"/>
  <c r="R68" i="1"/>
  <c r="R105" i="1" s="1"/>
  <c r="Q68" i="1"/>
  <c r="Q105" i="1" s="1"/>
  <c r="M105" i="1"/>
  <c r="N105" i="1"/>
  <c r="I8" i="3" s="1"/>
  <c r="I9" i="3" s="1"/>
  <c r="P35" i="1"/>
  <c r="P68" i="1" s="1"/>
  <c r="AB35" i="1"/>
  <c r="AB68" i="1" s="1"/>
  <c r="AB105" i="1" s="1"/>
  <c r="I10" i="4" s="1"/>
  <c r="I14" i="4" s="1"/>
  <c r="N14" i="2"/>
  <c r="O13" i="1"/>
  <c r="O72" i="1"/>
  <c r="O91" i="1" s="1"/>
  <c r="O92" i="1" s="1"/>
  <c r="N6" i="2"/>
  <c r="E19" i="4" s="1"/>
  <c r="D19" i="4" s="1"/>
  <c r="P91" i="1"/>
  <c r="P92" i="1" s="1"/>
  <c r="O24" i="1"/>
  <c r="N4" i="2"/>
  <c r="E16" i="4" s="1"/>
  <c r="L105" i="1"/>
  <c r="K68" i="1" l="1"/>
  <c r="K105" i="1" s="1"/>
  <c r="F8" i="3" s="1"/>
  <c r="F9" i="3" s="1"/>
  <c r="O35" i="1"/>
  <c r="O68" i="1" s="1"/>
  <c r="O105" i="1" s="1"/>
  <c r="J8" i="3" s="1"/>
  <c r="J9" i="3" s="1"/>
  <c r="E13" i="4"/>
  <c r="M8" i="3"/>
  <c r="M9" i="3" s="1"/>
  <c r="E12" i="4"/>
  <c r="L8" i="3"/>
  <c r="L9" i="3" s="1"/>
  <c r="B13" i="4"/>
  <c r="C13" i="4" s="1"/>
  <c r="P105" i="1"/>
  <c r="K8" i="3" s="1"/>
  <c r="K9" i="3" s="1"/>
  <c r="D16" i="4"/>
  <c r="B11" i="4"/>
  <c r="G8" i="3"/>
  <c r="G9" i="3" s="1"/>
  <c r="H8" i="3"/>
  <c r="H9" i="3" s="1"/>
  <c r="B12" i="4"/>
  <c r="C12" i="4" s="1"/>
  <c r="D13" i="4" l="1"/>
  <c r="D12" i="4"/>
  <c r="E11" i="4"/>
  <c r="E10" i="4" s="1"/>
  <c r="D20" i="4"/>
  <c r="C11" i="4"/>
  <c r="B10" i="4"/>
  <c r="E14" i="4" l="1"/>
  <c r="C10" i="4"/>
  <c r="D10" i="4" s="1"/>
  <c r="B15" i="4"/>
  <c r="B14" i="4"/>
  <c r="D11" i="4"/>
  <c r="H14" i="4"/>
  <c r="C15" i="4" l="1"/>
  <c r="C14" i="4" s="1"/>
  <c r="D14" i="4" s="1"/>
  <c r="D15" i="4" l="1"/>
</calcChain>
</file>

<file path=xl/sharedStrings.xml><?xml version="1.0" encoding="utf-8"?>
<sst xmlns="http://schemas.openxmlformats.org/spreadsheetml/2006/main" count="483" uniqueCount="172">
  <si>
    <t>Programos kodas</t>
  </si>
  <si>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</si>
  <si>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</si>
  <si>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</si>
  <si>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</si>
  <si>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</si>
  <si>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</si>
  <si>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Asignavimų valdytojo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</si>
  <si>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</si>
  <si>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</si>
  <si>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</si>
  <si>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</si>
  <si>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</si>
  <si>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</si>
  <si>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Pavadinimas</t>
  </si>
  <si>
    <t>planas</t>
  </si>
  <si>
    <t>Darbo užmokesčiui</t>
  </si>
  <si>
    <t>Strateginis tikslas 01. Gerinti švietimo kokybę ir efektyvumą bei sudaryti sąlygas mokytis visą gyvenimą</t>
  </si>
  <si>
    <t>01</t>
  </si>
  <si>
    <r>
      <t>01 Ugdymo kokybės ir sporto plėtros</t>
    </r>
    <r>
      <rPr>
        <sz val="11"/>
        <color theme="1"/>
        <rFont val="Calibri"/>
        <family val="2"/>
        <charset val="186"/>
        <scheme val="minor"/>
      </rPr>
      <t xml:space="preserve"> programa </t>
    </r>
  </si>
  <si>
    <t>Teikti kokybiškas bendrojo ugdymo mokyklų paslaugas</t>
  </si>
  <si>
    <t>Užtikrinti mokymo(-si) programų įvairovę ir kokybę šiuolaikiškai aprūpintose švietimo įstaigose</t>
  </si>
  <si>
    <t xml:space="preserve"> Ikimokyklinio ugdymo aplinkos išlaikymas    </t>
  </si>
  <si>
    <t>09.01.01.01</t>
  </si>
  <si>
    <t>SB</t>
  </si>
  <si>
    <t>KTL</t>
  </si>
  <si>
    <t>Iš viso:</t>
  </si>
  <si>
    <t>02</t>
  </si>
  <si>
    <t xml:space="preserve"> Pradinio ugdymo aplinkos išlaikymas </t>
  </si>
  <si>
    <t>09.01.02.01</t>
  </si>
  <si>
    <t>03</t>
  </si>
  <si>
    <t xml:space="preserve"> Pagrindinio ugdymo aplinkos išlaikymas </t>
  </si>
  <si>
    <t>09.02.01.01</t>
  </si>
  <si>
    <t>04</t>
  </si>
  <si>
    <t xml:space="preserve"> Vidurinio ugdymo aplinkos išlaikymas    </t>
  </si>
  <si>
    <t>09.02.02.01</t>
  </si>
  <si>
    <t>05</t>
  </si>
  <si>
    <t xml:space="preserve">Ikimokyklinio ugdymo proceso užtikrinimas </t>
  </si>
  <si>
    <t>SB(VB)</t>
  </si>
  <si>
    <t>06</t>
  </si>
  <si>
    <t xml:space="preserve">Pradinio ugdymo proceso užtikrinimas </t>
  </si>
  <si>
    <t>07</t>
  </si>
  <si>
    <t xml:space="preserve">Pagrindinio ugdymo proceso užtikrinimas </t>
  </si>
  <si>
    <t>08</t>
  </si>
  <si>
    <t>Vidurinio ugdymo proceso užtikrinimas</t>
  </si>
  <si>
    <t>09</t>
  </si>
  <si>
    <t>Brandos egzaminų vykdymas</t>
  </si>
  <si>
    <t>10</t>
  </si>
  <si>
    <t>Perskirstyta MK dalis</t>
  </si>
  <si>
    <t>09.06.01.01</t>
  </si>
  <si>
    <t>Iš viso uždaviniui:</t>
  </si>
  <si>
    <t>Teikti kokybiškas neformaliojo ugdymo įstaigų paslaugas</t>
  </si>
  <si>
    <t>Neformaliojo ugdymo įstaigų išlaikymas</t>
  </si>
  <si>
    <t>09.05.01.01</t>
  </si>
  <si>
    <t>Neformalus vaikų ir suaugusiųjų švietimas (NVŠ projektai)</t>
  </si>
  <si>
    <t>09.05.01.01; 09.05.01.02.</t>
  </si>
  <si>
    <t>VL</t>
  </si>
  <si>
    <t>Trečiojo amžiaus universiteto išlaikymas</t>
  </si>
  <si>
    <t>09.05.01.02</t>
  </si>
  <si>
    <t>Užtikrinti efektyvią švietimo įstaigų veiklą ir teikiamų paslaugų kokybę(mokyklos nepildo)</t>
  </si>
  <si>
    <t>Šilutės rajono švietimo pagalbos tarnybos išlaikymas, paslaugų teikimas</t>
  </si>
  <si>
    <t>ES</t>
  </si>
  <si>
    <t>Vykdyti priemones, netiesiogiai įtakojančias kokybišką ugdymo procesą (centralizuotų priemonių vykdymas) (mokyklos nepildo)</t>
  </si>
  <si>
    <t>Rajoniniai, respublikiniai, tarptautiniai renginiai (olimpiados, konkursai, konferencijos, dainų šventės, festivaliai, sporto varžybos)</t>
  </si>
  <si>
    <t>09.08.01.01</t>
  </si>
  <si>
    <t>Vaikų vasaros poilsis</t>
  </si>
  <si>
    <t>Pedagoginių darbuotojų darbo apmokėjimo sąlygų gerinimas ir skaičių optimizavimas</t>
  </si>
  <si>
    <t>Pedagoginių darbuotojų darbo užmokesčio didinimas</t>
  </si>
  <si>
    <t>Pedagoginių darbuotojų skaičiaus mažinimas</t>
  </si>
  <si>
    <t>Iš viso tikslui:</t>
  </si>
  <si>
    <t>Specialiųjų programų įgyvendinimas</t>
  </si>
  <si>
    <t>Papildomų paslaugų teikimo užtikrinimas</t>
  </si>
  <si>
    <t>Maitinimo organizavimas ikimokyklinio ir priešmokyklinio mažiaus vaikams (tėvų mokesčiai) (ikimokyklinis ugdymas) (darželiai ir ikimokyklinės grupės)</t>
  </si>
  <si>
    <t>SB(SP)</t>
  </si>
  <si>
    <t>Maitinimo organizavimas mokyklose  (pradinis ugdymas)</t>
  </si>
  <si>
    <t>Maitinimo organizavimas mokyklose (pagrindinis ugdymas)</t>
  </si>
  <si>
    <t>Maitinimo organizavimas mokyklose (vidurinis ugdymas)</t>
  </si>
  <si>
    <t>Tėvų mokesčiai už ugdymą papildomojo ugdymo įstaigose</t>
  </si>
  <si>
    <t>Pajamos už papildomai teikiamas paslaugas (nuoma ir kt.) (pradinis ugdymas)</t>
  </si>
  <si>
    <t>Pajamos už papildomai teikiamas paslaugas (nuoma ir kt.) (pagrindinis ugdymas)</t>
  </si>
  <si>
    <t>Pajamos už papildomai teikiamas paslaugas (nuoma ir kt.) (vidurinis ugdymas)</t>
  </si>
  <si>
    <t>Pajamos už papildomai teikiamas paslaugas (nuoma ir kt.) (neformalusis ugdymas)</t>
  </si>
  <si>
    <t>Pajamos už teikiamas paslaugas Šilutės rajono švietimo pagalbos tarnyboje (kursai, seminarai)</t>
  </si>
  <si>
    <t>Ugdyti ir skatinti sveiką, stiprų, gerai fiziškai ir dvasiškai susiformavusį pilietį per sportinę ar klubinę veiklą</t>
  </si>
  <si>
    <t xml:space="preserve">Užtikrinti sporto bazių renovaciją, priežiūrą ir sporto viešosios įstaigos išlaikymą ir veiklą. </t>
  </si>
  <si>
    <t xml:space="preserve"> VšĮ "Šilutės sportas" išlaikymas</t>
  </si>
  <si>
    <t>08.01.01.02.</t>
  </si>
  <si>
    <t xml:space="preserve">Užtikrinti NVO sportinės veiklos organizavimą ir klubinės veiklos skatinimą </t>
  </si>
  <si>
    <t>NVO sporto klubų veiklos rėmimas ir sportininkų skatinimas</t>
  </si>
  <si>
    <t xml:space="preserve">          Iš viso 01 programai</t>
  </si>
  <si>
    <t>Finansavimo šaltiniai</t>
  </si>
  <si>
    <r>
      <rPr>
        <sz val="9"/>
        <rFont val="Arial"/>
        <family val="2"/>
        <charset val="186"/>
      </rPr>
      <t xml:space="preserve">Savivaldybės biudžetas </t>
    </r>
    <r>
      <rPr>
        <b/>
        <sz val="9"/>
        <rFont val="Arial"/>
        <family val="2"/>
        <charset val="186"/>
      </rPr>
      <t>SB</t>
    </r>
  </si>
  <si>
    <r>
      <rPr>
        <sz val="9"/>
        <rFont val="Arial"/>
        <family val="2"/>
        <charset val="186"/>
      </rPr>
      <t xml:space="preserve">Valstybės biudžeto specialioji tikslinė dotacija </t>
    </r>
    <r>
      <rPr>
        <b/>
        <sz val="9"/>
        <rFont val="Arial"/>
        <family val="2"/>
        <charset val="186"/>
      </rPr>
      <t>SB (VB)</t>
    </r>
  </si>
  <si>
    <r>
      <rPr>
        <sz val="9"/>
        <rFont val="Arial"/>
        <family val="2"/>
        <charset val="186"/>
      </rPr>
      <t xml:space="preserve">Aplinkos apsaugos rėmimo specialioji programa </t>
    </r>
    <r>
      <rPr>
        <b/>
        <sz val="9"/>
        <rFont val="Arial"/>
        <family val="2"/>
        <charset val="186"/>
      </rPr>
      <t>SB (AA)</t>
    </r>
  </si>
  <si>
    <r>
      <t xml:space="preserve">Iš pajamų už suteiktas paslaugas </t>
    </r>
    <r>
      <rPr>
        <b/>
        <sz val="9"/>
        <color indexed="10"/>
        <rFont val="Arial"/>
        <family val="2"/>
        <charset val="186"/>
      </rPr>
      <t>SB (SP)</t>
    </r>
  </si>
  <si>
    <r>
      <rPr>
        <sz val="9"/>
        <rFont val="Arial"/>
        <family val="2"/>
        <charset val="186"/>
      </rPr>
      <t xml:space="preserve">Kiti finansavimo šaltiniai </t>
    </r>
    <r>
      <rPr>
        <b/>
        <sz val="9"/>
        <rFont val="Arial"/>
        <family val="2"/>
        <charset val="186"/>
      </rPr>
      <t>(Kt)</t>
    </r>
  </si>
  <si>
    <r>
      <rPr>
        <sz val="9"/>
        <rFont val="Arial"/>
        <family val="2"/>
        <charset val="186"/>
      </rPr>
      <t xml:space="preserve">Skolintos lėšos </t>
    </r>
    <r>
      <rPr>
        <b/>
        <sz val="9"/>
        <rFont val="Arial"/>
        <family val="2"/>
        <charset val="186"/>
      </rPr>
      <t>SL</t>
    </r>
  </si>
  <si>
    <r>
      <rPr>
        <sz val="9"/>
        <rFont val="Arial"/>
        <family val="2"/>
        <charset val="186"/>
      </rPr>
      <t xml:space="preserve">Savivaldybės privatizavimo fondas </t>
    </r>
    <r>
      <rPr>
        <b/>
        <sz val="9"/>
        <rFont val="Arial"/>
        <family val="2"/>
        <charset val="186"/>
      </rPr>
      <t>PF</t>
    </r>
  </si>
  <si>
    <r>
      <rPr>
        <sz val="9"/>
        <rFont val="Arial"/>
        <family val="2"/>
        <charset val="186"/>
      </rPr>
      <t xml:space="preserve">ES lėšos </t>
    </r>
    <r>
      <rPr>
        <b/>
        <sz val="9"/>
        <rFont val="Arial"/>
        <family val="2"/>
        <charset val="186"/>
      </rPr>
      <t>ES</t>
    </r>
  </si>
  <si>
    <r>
      <rPr>
        <sz val="9"/>
        <rFont val="Arial"/>
        <family val="2"/>
        <charset val="186"/>
      </rPr>
      <t xml:space="preserve">Visuomenės sveikatos apsaugos rėmimo specialioji programa </t>
    </r>
    <r>
      <rPr>
        <b/>
        <sz val="9"/>
        <rFont val="Arial"/>
        <family val="2"/>
        <charset val="186"/>
      </rPr>
      <t>SB (VS)</t>
    </r>
  </si>
  <si>
    <r>
      <rPr>
        <sz val="9"/>
        <rFont val="Arial"/>
        <family val="2"/>
        <charset val="186"/>
      </rPr>
      <t xml:space="preserve">Valstybės lėšos </t>
    </r>
    <r>
      <rPr>
        <b/>
        <sz val="9"/>
        <rFont val="Arial"/>
        <family val="2"/>
        <charset val="186"/>
      </rPr>
      <t>VL</t>
    </r>
  </si>
  <si>
    <r>
      <rPr>
        <sz val="9"/>
        <rFont val="Arial"/>
        <family val="2"/>
        <charset val="186"/>
      </rPr>
      <t xml:space="preserve">Kelių priežiūros ir plėtros programa </t>
    </r>
    <r>
      <rPr>
        <b/>
        <sz val="9"/>
        <rFont val="Arial"/>
        <family val="2"/>
        <charset val="186"/>
      </rPr>
      <t>KPP</t>
    </r>
  </si>
  <si>
    <r>
      <rPr>
        <sz val="9"/>
        <rFont val="Arial"/>
        <family val="2"/>
        <charset val="186"/>
      </rPr>
      <t xml:space="preserve">Kitos lėšos </t>
    </r>
    <r>
      <rPr>
        <b/>
        <sz val="9"/>
        <rFont val="Arial"/>
        <family val="2"/>
        <charset val="186"/>
      </rPr>
      <t>KTL</t>
    </r>
  </si>
  <si>
    <t>Strateginio tikslo kodas</t>
  </si>
  <si>
    <t>Programos pavadinimas</t>
  </si>
  <si>
    <t>Iš jų darbo užmokesčiui</t>
  </si>
  <si>
    <t>Ugdymo kokybės ir sporto plėtros</t>
  </si>
  <si>
    <t>IŠ VISO:</t>
  </si>
  <si>
    <t>Bendras lėšų poreikis ir numatomi finansavimo šaltiniai</t>
  </si>
  <si>
    <t>tūkst. €</t>
  </si>
  <si>
    <t>Ekonominės klasifikacijos grupės</t>
  </si>
  <si>
    <t>Paraiška biudžetiniams</t>
  </si>
  <si>
    <t>bazinis biudžetas</t>
  </si>
  <si>
    <t>pakeitimai/
(+padidėjimas
-sumažėjimas)</t>
  </si>
  <si>
    <t>iš viso</t>
  </si>
  <si>
    <t>1. Iš viso lėšų poreikis:</t>
  </si>
  <si>
    <t>1.1.išlaidoms</t>
  </si>
  <si>
    <t>1.1.1.iš jų darbo užmokesčiui</t>
  </si>
  <si>
    <t>1.2. turtui įsigyti ir finansiniams įsipareigojimams vykdyti</t>
  </si>
  <si>
    <t>2. Finansavimas</t>
  </si>
  <si>
    <t xml:space="preserve"> 2.1.Savivaldybės biudžetas:</t>
  </si>
  <si>
    <t>2.1.1. iš jo: valstybės biudžeto specialioji tikslinė dotacija</t>
  </si>
  <si>
    <t xml:space="preserve"> 2.1.2.iš jo: aplinkos apsaugos rėmimo specialiosios programos lėšos</t>
  </si>
  <si>
    <t>2.1.3. iš jo: visuomenės sveikatos rėmimo specialiosios programos lėšos</t>
  </si>
  <si>
    <t>2.1.4. iš jo: iš pajamų už atsitiktines paslaugas</t>
  </si>
  <si>
    <t>2.2. Kiti šaltiniai:</t>
  </si>
  <si>
    <t>2.2.1. savivaldybės privatizavimo fondas</t>
  </si>
  <si>
    <t>2.2.2. ES lėšos</t>
  </si>
  <si>
    <t>2.2.3. Kelių priežiūros ir plėtros programos lėšos</t>
  </si>
  <si>
    <t>pareigos</t>
  </si>
  <si>
    <t>(v., pavardė)</t>
  </si>
  <si>
    <t>Parengė:</t>
  </si>
  <si>
    <t>7</t>
  </si>
  <si>
    <t>29</t>
  </si>
  <si>
    <t>32</t>
  </si>
  <si>
    <t>2.2.4 Valstybės lėšos</t>
  </si>
  <si>
    <t>2.2.5. kitos lėšos</t>
  </si>
  <si>
    <t>09.01.01.01   09.01.02.01   09.02.01.01   09.02.02.01</t>
  </si>
  <si>
    <t>tūkst. Eur</t>
  </si>
  <si>
    <t>(Nr. 01)</t>
  </si>
  <si>
    <t>01. Ugdymo kokybės ir sporto plėtros programa</t>
  </si>
  <si>
    <t>2021 m.</t>
  </si>
  <si>
    <t xml:space="preserve">                                                                                       UGDYMO KOKYBĖS IR SPORTO PLĖTROS PROGRAMOS                                                                                                                   Nr. 01</t>
  </si>
  <si>
    <t>TIKSLŲ, PROGRAMŲ, PROGRAMŲ TIKSLŲ, UŽDAVINIŲ, UŽDAVINIŲ VERTINIMO KRITERIJŲ, PRIEMONIŲ IR PRIEMONIŲ IŠLAIDŲ SUVESTINĖ                                                                          Tūkst. Eurų</t>
  </si>
  <si>
    <t>Įstaigos vadovas                                                                                                                            Raimonda Jaruškevičienė</t>
  </si>
  <si>
    <t>Irena Vinčienė</t>
  </si>
  <si>
    <t>Vyr.buhalterė</t>
  </si>
  <si>
    <t>2022-ųjų metų išlaidų projektas</t>
  </si>
  <si>
    <t>Projektas 2022m.</t>
  </si>
  <si>
    <t>190687584</t>
  </si>
  <si>
    <t>2020-2023 M. ŠILUTĖS LOPŠELIS-DARŽELIS "ŽIBUTĖ"</t>
  </si>
  <si>
    <t>2020 m. išlaidos</t>
  </si>
  <si>
    <t>2021 m. išlaidų projektas</t>
  </si>
  <si>
    <t xml:space="preserve">2021m. patvirtinta </t>
  </si>
  <si>
    <t>2021 m. faktiškai skirtas finansavimas</t>
  </si>
  <si>
    <t>2023-ųjų metų išlaidų projektas</t>
  </si>
  <si>
    <t>2022 m.</t>
  </si>
  <si>
    <t>2023m.</t>
  </si>
  <si>
    <t>Žaidimų aikštelė,nešiojami kompiuteriai grupėms</t>
  </si>
  <si>
    <t>Staliukai,kėdutės grupėse ir kitos ugdymo priemonės</t>
  </si>
  <si>
    <t>2020 m. išlaidos, tūkst. €</t>
  </si>
  <si>
    <t>2021 m. projektas, tūkst. €</t>
  </si>
  <si>
    <t>2021m. patvirtinta Šilutės r. savivaldybės taryboje</t>
  </si>
  <si>
    <t>Asignavimai 2020 m.</t>
  </si>
  <si>
    <t>2021m.</t>
  </si>
  <si>
    <t>2021-iems m. patvirtinta Šilutės r. savivaldybės taryboje</t>
  </si>
  <si>
    <t>2021-iems m. faktiškai skirta</t>
  </si>
  <si>
    <t>Projektas 2023m.</t>
  </si>
  <si>
    <t>2021 m. patvirtinta Šilutės r. savivaldybės taryboje, tūkst. €</t>
  </si>
  <si>
    <t>2021 m. faktiškai skirtas finansavimas, tūkst. €</t>
  </si>
  <si>
    <t>Šilutės lopšelio-darželio "Žibutė" 2020-2021 m. SVP Ugdymo kokybės ir sporto plėtros programos išlaidų suvestinė</t>
  </si>
  <si>
    <t>Šilutės lopšelio-darželio "Žibutė" 2020-2021 m.išlaidų ir projekto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</si>
</sst>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color rgb="FFFFFFFF"/>
      <name val="Times New Roman"/>
      <family val="1"/>
      <charset val="186"/>
    </font>
    <font>
      <b/>
      <sz val="10"/>
      <name val="Arial"/>
      <family val="2"/>
    </font>
    <font>
      <b/>
      <sz val="9"/>
      <name val="Arial"/>
      <family val="2"/>
      <charset val="186"/>
    </font>
    <font>
      <b/>
      <sz val="9"/>
      <color indexed="10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18"/>
      <name val="Times New Roman"/>
      <family val="1"/>
    </font>
    <font>
      <sz val="10"/>
      <color indexed="1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20"/>
      <name val="Arial"/>
      <family val="2"/>
      <charset val="186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  <charset val="186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theme="3"/>
      <name val="Times New Roman"/>
      <family val="1"/>
      <charset val="186"/>
    </font>
    <font>
      <sz val="12"/>
      <name val="Times New Roman"/>
      <family val="1"/>
      <charset val="186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FF0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FFF00"/>
        <bgColor rgb="FFFFFF00"/>
      </patternFill>
    </fill>
  </fills>
  <borders count="2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indexed="64"/>
      </right>
      <top/>
      <bottom/>
      <diagonal/>
    </border>
    <border>
      <left style="thick">
        <color rgb="FF000000"/>
      </left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indexed="64"/>
      </right>
      <top/>
      <bottom style="thin">
        <color indexed="64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00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rgb="FF000000"/>
      </right>
      <top/>
      <bottom/>
      <diagonal/>
    </border>
    <border>
      <left style="thick">
        <color rgb="FF000000"/>
      </left>
      <right style="thick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/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/>
      <diagonal/>
    </border>
    <border>
      <left style="medium">
        <color indexed="64"/>
      </left>
      <right style="thick">
        <color indexed="64"/>
      </right>
      <top style="thin">
        <color rgb="FF000000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/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rgb="FF000000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782">
    <xf numFmtId="0" fontId="0" fillId="0" borderId="0" xfId="0"/>
    <xf numFmtId="0" fontId="1" fillId="2" borderId="0" xfId="0" applyFont="1" applyFill="1" applyBorder="1"/>
    <xf numFmtId="0" fontId="4" fillId="0" borderId="0" xfId="0" applyFont="1" applyAlignment="1"/>
    <xf numFmtId="0" fontId="1" fillId="2" borderId="26" xfId="0" applyFont="1" applyFill="1" applyBorder="1" applyAlignment="1">
      <alignment horizontal="center" vertical="top" textRotation="90" wrapText="1"/>
    </xf>
    <xf numFmtId="0" fontId="4" fillId="0" borderId="0" xfId="0" applyFont="1" applyBorder="1" applyAlignment="1"/>
    <xf numFmtId="49" fontId="8" fillId="2" borderId="18" xfId="0" applyNumberFormat="1" applyFont="1" applyFill="1" applyBorder="1" applyAlignment="1">
      <alignment horizontal="center" vertical="top" wrapText="1"/>
    </xf>
    <xf numFmtId="49" fontId="8" fillId="2" borderId="33" xfId="0" applyNumberFormat="1" applyFont="1" applyFill="1" applyBorder="1" applyAlignment="1">
      <alignment horizontal="center" vertical="top"/>
    </xf>
    <xf numFmtId="49" fontId="8" fillId="2" borderId="16" xfId="0" applyNumberFormat="1" applyFont="1" applyFill="1" applyBorder="1" applyAlignment="1">
      <alignment horizontal="center" vertical="top"/>
    </xf>
    <xf numFmtId="0" fontId="9" fillId="3" borderId="41" xfId="0" applyFont="1" applyFill="1" applyBorder="1" applyAlignment="1">
      <alignment horizontal="center" vertical="top" wrapText="1"/>
    </xf>
    <xf numFmtId="164" fontId="9" fillId="3" borderId="42" xfId="0" applyNumberFormat="1" applyFont="1" applyFill="1" applyBorder="1" applyAlignment="1">
      <alignment horizontal="center" vertical="center"/>
    </xf>
    <xf numFmtId="164" fontId="9" fillId="3" borderId="43" xfId="0" applyNumberFormat="1" applyFont="1" applyFill="1" applyBorder="1" applyAlignment="1">
      <alignment horizontal="center" vertical="center"/>
    </xf>
    <xf numFmtId="164" fontId="9" fillId="3" borderId="44" xfId="0" applyNumberFormat="1" applyFont="1" applyFill="1" applyBorder="1" applyAlignment="1">
      <alignment horizontal="center" vertical="center"/>
    </xf>
    <xf numFmtId="164" fontId="9" fillId="3" borderId="45" xfId="0" applyNumberFormat="1" applyFont="1" applyFill="1" applyBorder="1" applyAlignment="1">
      <alignment horizontal="center" vertical="center"/>
    </xf>
    <xf numFmtId="164" fontId="9" fillId="3" borderId="46" xfId="0" applyNumberFormat="1" applyFont="1" applyFill="1" applyBorder="1" applyAlignment="1">
      <alignment horizontal="center" vertical="center"/>
    </xf>
    <xf numFmtId="164" fontId="9" fillId="3" borderId="47" xfId="0" applyNumberFormat="1" applyFont="1" applyFill="1" applyBorder="1" applyAlignment="1">
      <alignment horizontal="center" vertical="center"/>
    </xf>
    <xf numFmtId="164" fontId="9" fillId="3" borderId="49" xfId="0" applyNumberFormat="1" applyFont="1" applyFill="1" applyBorder="1" applyAlignment="1">
      <alignment horizontal="center" vertical="center"/>
    </xf>
    <xf numFmtId="164" fontId="9" fillId="3" borderId="50" xfId="0" applyNumberFormat="1" applyFont="1" applyFill="1" applyBorder="1" applyAlignment="1">
      <alignment horizontal="center" vertical="center"/>
    </xf>
    <xf numFmtId="164" fontId="9" fillId="3" borderId="51" xfId="0" applyNumberFormat="1" applyFont="1" applyFill="1" applyBorder="1" applyAlignment="1">
      <alignment horizontal="center" vertical="center"/>
    </xf>
    <xf numFmtId="164" fontId="9" fillId="3" borderId="52" xfId="0" applyNumberFormat="1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top" wrapText="1"/>
    </xf>
    <xf numFmtId="164" fontId="9" fillId="3" borderId="16" xfId="0" applyNumberFormat="1" applyFont="1" applyFill="1" applyBorder="1" applyAlignment="1">
      <alignment horizontal="center" vertical="center"/>
    </xf>
    <xf numFmtId="164" fontId="9" fillId="3" borderId="38" xfId="0" applyNumberFormat="1" applyFont="1" applyFill="1" applyBorder="1" applyAlignment="1">
      <alignment horizontal="center" vertical="center"/>
    </xf>
    <xf numFmtId="164" fontId="9" fillId="3" borderId="19" xfId="0" applyNumberFormat="1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164" fontId="9" fillId="3" borderId="53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164" fontId="9" fillId="3" borderId="55" xfId="0" applyNumberFormat="1" applyFont="1" applyFill="1" applyBorder="1" applyAlignment="1">
      <alignment horizontal="center" vertical="center"/>
    </xf>
    <xf numFmtId="164" fontId="9" fillId="3" borderId="30" xfId="0" applyNumberFormat="1" applyFont="1" applyFill="1" applyBorder="1" applyAlignment="1">
      <alignment horizontal="center" vertical="center"/>
    </xf>
    <xf numFmtId="164" fontId="9" fillId="3" borderId="18" xfId="0" applyNumberFormat="1" applyFont="1" applyFill="1" applyBorder="1" applyAlignment="1">
      <alignment horizontal="center" vertical="center" wrapText="1"/>
    </xf>
    <xf numFmtId="164" fontId="9" fillId="3" borderId="56" xfId="0" applyNumberFormat="1" applyFont="1" applyFill="1" applyBorder="1" applyAlignment="1">
      <alignment horizontal="center" vertical="center" wrapText="1"/>
    </xf>
    <xf numFmtId="164" fontId="9" fillId="3" borderId="66" xfId="0" applyNumberFormat="1" applyFont="1" applyFill="1" applyBorder="1" applyAlignment="1">
      <alignment horizontal="center" vertical="center" wrapText="1"/>
    </xf>
    <xf numFmtId="164" fontId="9" fillId="3" borderId="67" xfId="0" applyNumberFormat="1" applyFont="1" applyFill="1" applyBorder="1" applyAlignment="1">
      <alignment horizontal="center" vertical="center" wrapText="1"/>
    </xf>
    <xf numFmtId="164" fontId="9" fillId="3" borderId="34" xfId="0" applyNumberFormat="1" applyFont="1" applyFill="1" applyBorder="1" applyAlignment="1">
      <alignment horizontal="center" vertical="center" wrapText="1"/>
    </xf>
    <xf numFmtId="164" fontId="9" fillId="3" borderId="38" xfId="0" applyNumberFormat="1" applyFont="1" applyFill="1" applyBorder="1" applyAlignment="1">
      <alignment horizontal="center" vertical="center" wrapText="1"/>
    </xf>
    <xf numFmtId="164" fontId="9" fillId="3" borderId="35" xfId="0" applyNumberFormat="1" applyFont="1" applyFill="1" applyBorder="1" applyAlignment="1">
      <alignment horizontal="center" vertical="center" wrapText="1"/>
    </xf>
    <xf numFmtId="164" fontId="9" fillId="3" borderId="73" xfId="0" applyNumberFormat="1" applyFont="1" applyFill="1" applyBorder="1" applyAlignment="1">
      <alignment horizontal="center" vertical="center"/>
    </xf>
    <xf numFmtId="164" fontId="9" fillId="3" borderId="56" xfId="0" applyNumberFormat="1" applyFont="1" applyFill="1" applyBorder="1" applyAlignment="1">
      <alignment horizontal="center" vertical="center"/>
    </xf>
    <xf numFmtId="164" fontId="9" fillId="3" borderId="67" xfId="0" applyNumberFormat="1" applyFont="1" applyFill="1" applyBorder="1" applyAlignment="1">
      <alignment horizontal="center" vertical="center"/>
    </xf>
    <xf numFmtId="164" fontId="9" fillId="3" borderId="65" xfId="0" applyNumberFormat="1" applyFont="1" applyFill="1" applyBorder="1" applyAlignment="1">
      <alignment horizontal="center" vertical="center"/>
    </xf>
    <xf numFmtId="164" fontId="9" fillId="3" borderId="57" xfId="0" applyNumberFormat="1" applyFont="1" applyFill="1" applyBorder="1" applyAlignment="1">
      <alignment horizontal="center" vertical="center"/>
    </xf>
    <xf numFmtId="164" fontId="9" fillId="3" borderId="66" xfId="0" applyNumberFormat="1" applyFont="1" applyFill="1" applyBorder="1" applyAlignment="1">
      <alignment horizontal="center" vertical="center"/>
    </xf>
    <xf numFmtId="164" fontId="9" fillId="3" borderId="18" xfId="0" applyNumberFormat="1" applyFont="1" applyFill="1" applyBorder="1" applyAlignment="1">
      <alignment horizontal="center" vertical="center"/>
    </xf>
    <xf numFmtId="164" fontId="9" fillId="3" borderId="34" xfId="0" applyNumberFormat="1" applyFont="1" applyFill="1" applyBorder="1" applyAlignment="1">
      <alignment horizontal="center" vertical="center"/>
    </xf>
    <xf numFmtId="164" fontId="9" fillId="3" borderId="35" xfId="0" applyNumberFormat="1" applyFont="1" applyFill="1" applyBorder="1" applyAlignment="1">
      <alignment horizontal="center" vertical="center"/>
    </xf>
    <xf numFmtId="164" fontId="9" fillId="3" borderId="33" xfId="0" applyNumberFormat="1" applyFont="1" applyFill="1" applyBorder="1" applyAlignment="1">
      <alignment horizontal="center" vertical="center"/>
    </xf>
    <xf numFmtId="164" fontId="9" fillId="3" borderId="61" xfId="0" applyNumberFormat="1" applyFont="1" applyFill="1" applyBorder="1" applyAlignment="1">
      <alignment horizontal="center" vertical="center"/>
    </xf>
    <xf numFmtId="164" fontId="9" fillId="3" borderId="62" xfId="0" applyNumberFormat="1" applyFont="1" applyFill="1" applyBorder="1" applyAlignment="1">
      <alignment horizontal="center" vertical="center"/>
    </xf>
    <xf numFmtId="164" fontId="9" fillId="3" borderId="75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49" fontId="8" fillId="2" borderId="60" xfId="0" applyNumberFormat="1" applyFont="1" applyFill="1" applyBorder="1" applyAlignment="1">
      <alignment horizontal="center" vertical="top"/>
    </xf>
    <xf numFmtId="0" fontId="9" fillId="3" borderId="83" xfId="0" applyFont="1" applyFill="1" applyBorder="1" applyAlignment="1">
      <alignment horizontal="center" vertical="top"/>
    </xf>
    <xf numFmtId="164" fontId="9" fillId="3" borderId="70" xfId="0" applyNumberFormat="1" applyFont="1" applyFill="1" applyBorder="1" applyAlignment="1">
      <alignment horizontal="center" vertical="center"/>
    </xf>
    <xf numFmtId="164" fontId="9" fillId="3" borderId="60" xfId="0" applyNumberFormat="1" applyFont="1" applyFill="1" applyBorder="1" applyAlignment="1">
      <alignment horizontal="center" vertical="center"/>
    </xf>
    <xf numFmtId="164" fontId="9" fillId="3" borderId="71" xfId="0" applyNumberFormat="1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top"/>
    </xf>
    <xf numFmtId="164" fontId="9" fillId="3" borderId="87" xfId="0" applyNumberFormat="1" applyFont="1" applyFill="1" applyBorder="1" applyAlignment="1">
      <alignment horizontal="center" vertical="center"/>
    </xf>
    <xf numFmtId="164" fontId="9" fillId="3" borderId="88" xfId="0" applyNumberFormat="1" applyFont="1" applyFill="1" applyBorder="1" applyAlignment="1">
      <alignment horizontal="center" vertical="center"/>
    </xf>
    <xf numFmtId="164" fontId="9" fillId="3" borderId="89" xfId="0" applyNumberFormat="1" applyFont="1" applyFill="1" applyBorder="1" applyAlignment="1">
      <alignment horizontal="center" vertical="center"/>
    </xf>
    <xf numFmtId="164" fontId="9" fillId="3" borderId="90" xfId="0" applyNumberFormat="1" applyFont="1" applyFill="1" applyBorder="1" applyAlignment="1">
      <alignment horizontal="center" vertical="center"/>
    </xf>
    <xf numFmtId="164" fontId="9" fillId="3" borderId="91" xfId="0" applyNumberFormat="1" applyFont="1" applyFill="1" applyBorder="1" applyAlignment="1">
      <alignment horizontal="center" vertical="center"/>
    </xf>
    <xf numFmtId="0" fontId="9" fillId="3" borderId="93" xfId="0" applyFont="1" applyFill="1" applyBorder="1" applyAlignment="1">
      <alignment horizontal="center" vertical="top"/>
    </xf>
    <xf numFmtId="164" fontId="9" fillId="3" borderId="97" xfId="0" applyNumberFormat="1" applyFont="1" applyFill="1" applyBorder="1" applyAlignment="1">
      <alignment horizontal="center" vertical="center"/>
    </xf>
    <xf numFmtId="164" fontId="9" fillId="3" borderId="98" xfId="0" applyNumberFormat="1" applyFont="1" applyFill="1" applyBorder="1" applyAlignment="1">
      <alignment horizontal="center" vertical="center"/>
    </xf>
    <xf numFmtId="164" fontId="9" fillId="3" borderId="81" xfId="0" applyNumberFormat="1" applyFont="1" applyFill="1" applyBorder="1" applyAlignment="1">
      <alignment horizontal="center" vertical="center"/>
    </xf>
    <xf numFmtId="164" fontId="9" fillId="3" borderId="99" xfId="0" applyNumberFormat="1" applyFont="1" applyFill="1" applyBorder="1" applyAlignment="1">
      <alignment horizontal="center" vertical="center"/>
    </xf>
    <xf numFmtId="164" fontId="9" fillId="3" borderId="69" xfId="0" applyNumberFormat="1" applyFont="1" applyFill="1" applyBorder="1" applyAlignment="1">
      <alignment horizontal="center" vertical="center"/>
    </xf>
    <xf numFmtId="164" fontId="9" fillId="3" borderId="58" xfId="0" applyNumberFormat="1" applyFont="1" applyFill="1" applyBorder="1" applyAlignment="1">
      <alignment horizontal="center" vertical="center"/>
    </xf>
    <xf numFmtId="164" fontId="9" fillId="3" borderId="93" xfId="0" applyNumberFormat="1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top"/>
    </xf>
    <xf numFmtId="164" fontId="9" fillId="3" borderId="100" xfId="0" applyNumberFormat="1" applyFont="1" applyFill="1" applyBorder="1" applyAlignment="1">
      <alignment horizontal="center" vertical="center"/>
    </xf>
    <xf numFmtId="164" fontId="9" fillId="3" borderId="101" xfId="0" applyNumberFormat="1" applyFont="1" applyFill="1" applyBorder="1" applyAlignment="1">
      <alignment horizontal="center" vertical="center"/>
    </xf>
    <xf numFmtId="164" fontId="9" fillId="3" borderId="32" xfId="0" applyNumberFormat="1" applyFont="1" applyFill="1" applyBorder="1" applyAlignment="1">
      <alignment horizontal="center" vertical="center"/>
    </xf>
    <xf numFmtId="49" fontId="8" fillId="2" borderId="57" xfId="0" applyNumberFormat="1" applyFont="1" applyFill="1" applyBorder="1" applyAlignment="1">
      <alignment horizontal="center" vertical="top"/>
    </xf>
    <xf numFmtId="49" fontId="8" fillId="3" borderId="107" xfId="0" applyNumberFormat="1" applyFont="1" applyFill="1" applyBorder="1" applyAlignment="1">
      <alignment horizontal="right" vertical="top"/>
    </xf>
    <xf numFmtId="164" fontId="9" fillId="3" borderId="105" xfId="0" applyNumberFormat="1" applyFont="1" applyFill="1" applyBorder="1" applyAlignment="1">
      <alignment horizontal="center" vertical="top"/>
    </xf>
    <xf numFmtId="164" fontId="9" fillId="3" borderId="33" xfId="0" applyNumberFormat="1" applyFont="1" applyFill="1" applyBorder="1" applyAlignment="1">
      <alignment horizontal="center" vertical="top"/>
    </xf>
    <xf numFmtId="164" fontId="9" fillId="3" borderId="106" xfId="0" applyNumberFormat="1" applyFont="1" applyFill="1" applyBorder="1" applyAlignment="1">
      <alignment horizontal="center" vertical="center"/>
    </xf>
    <xf numFmtId="164" fontId="9" fillId="3" borderId="59" xfId="0" applyNumberFormat="1" applyFont="1" applyFill="1" applyBorder="1" applyAlignment="1">
      <alignment horizontal="center" vertical="center"/>
    </xf>
    <xf numFmtId="164" fontId="9" fillId="3" borderId="38" xfId="0" applyNumberFormat="1" applyFont="1" applyFill="1" applyBorder="1" applyAlignment="1">
      <alignment horizontal="center" vertical="top"/>
    </xf>
    <xf numFmtId="0" fontId="9" fillId="3" borderId="51" xfId="0" applyFont="1" applyFill="1" applyBorder="1" applyAlignment="1">
      <alignment horizontal="center" vertical="top"/>
    </xf>
    <xf numFmtId="164" fontId="9" fillId="3" borderId="110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left" vertical="top"/>
    </xf>
    <xf numFmtId="49" fontId="8" fillId="4" borderId="61" xfId="0" applyNumberFormat="1" applyFont="1" applyFill="1" applyBorder="1" applyAlignment="1">
      <alignment horizontal="center" vertical="top"/>
    </xf>
    <xf numFmtId="49" fontId="8" fillId="4" borderId="15" xfId="0" applyNumberFormat="1" applyFont="1" applyFill="1" applyBorder="1" applyAlignment="1">
      <alignment horizontal="left" vertical="top"/>
    </xf>
    <xf numFmtId="49" fontId="8" fillId="4" borderId="61" xfId="0" applyNumberFormat="1" applyFont="1" applyFill="1" applyBorder="1" applyAlignment="1">
      <alignment horizontal="left" vertical="top"/>
    </xf>
    <xf numFmtId="0" fontId="9" fillId="3" borderId="61" xfId="0" applyFont="1" applyFill="1" applyBorder="1" applyAlignment="1">
      <alignment horizontal="center" vertical="top" wrapText="1"/>
    </xf>
    <xf numFmtId="164" fontId="9" fillId="3" borderId="31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wrapText="1"/>
    </xf>
    <xf numFmtId="164" fontId="9" fillId="4" borderId="56" xfId="0" applyNumberFormat="1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 vertical="top"/>
    </xf>
    <xf numFmtId="0" fontId="9" fillId="3" borderId="76" xfId="0" applyFont="1" applyFill="1" applyBorder="1" applyAlignment="1">
      <alignment horizontal="center" vertical="top"/>
    </xf>
    <xf numFmtId="49" fontId="8" fillId="7" borderId="18" xfId="0" applyNumberFormat="1" applyFont="1" applyFill="1" applyBorder="1" applyAlignment="1">
      <alignment horizontal="left" vertical="top"/>
    </xf>
    <xf numFmtId="49" fontId="8" fillId="10" borderId="18" xfId="0" applyNumberFormat="1" applyFont="1" applyFill="1" applyBorder="1" applyAlignment="1">
      <alignment horizontal="left" vertical="top"/>
    </xf>
    <xf numFmtId="49" fontId="8" fillId="10" borderId="73" xfId="0" applyNumberFormat="1" applyFont="1" applyFill="1" applyBorder="1" applyAlignment="1">
      <alignment horizontal="left" vertical="top"/>
    </xf>
    <xf numFmtId="49" fontId="8" fillId="10" borderId="81" xfId="0" applyNumberFormat="1" applyFont="1" applyFill="1" applyBorder="1" applyAlignment="1">
      <alignment horizontal="left" vertical="top"/>
    </xf>
    <xf numFmtId="0" fontId="9" fillId="3" borderId="106" xfId="0" applyFont="1" applyFill="1" applyBorder="1" applyAlignment="1">
      <alignment horizontal="center" vertical="top" wrapText="1"/>
    </xf>
    <xf numFmtId="164" fontId="9" fillId="3" borderId="105" xfId="0" applyNumberFormat="1" applyFont="1" applyFill="1" applyBorder="1" applyAlignment="1">
      <alignment horizontal="center" vertical="center"/>
    </xf>
    <xf numFmtId="164" fontId="9" fillId="3" borderId="76" xfId="0" applyNumberFormat="1" applyFont="1" applyFill="1" applyBorder="1" applyAlignment="1">
      <alignment horizontal="center" vertical="center"/>
    </xf>
    <xf numFmtId="0" fontId="4" fillId="0" borderId="116" xfId="0" applyFont="1" applyBorder="1" applyAlignment="1"/>
    <xf numFmtId="164" fontId="9" fillId="3" borderId="41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top"/>
    </xf>
    <xf numFmtId="164" fontId="9" fillId="3" borderId="18" xfId="0" applyNumberFormat="1" applyFont="1" applyFill="1" applyBorder="1" applyAlignment="1">
      <alignment horizontal="center" vertical="top"/>
    </xf>
    <xf numFmtId="164" fontId="9" fillId="3" borderId="32" xfId="0" applyNumberFormat="1" applyFont="1" applyFill="1" applyBorder="1" applyAlignment="1">
      <alignment horizontal="center" vertical="top"/>
    </xf>
    <xf numFmtId="164" fontId="9" fillId="3" borderId="56" xfId="0" applyNumberFormat="1" applyFont="1" applyFill="1" applyBorder="1" applyAlignment="1">
      <alignment horizontal="center" vertical="top"/>
    </xf>
    <xf numFmtId="164" fontId="9" fillId="3" borderId="57" xfId="0" applyNumberFormat="1" applyFont="1" applyFill="1" applyBorder="1" applyAlignment="1">
      <alignment horizontal="center" vertical="top"/>
    </xf>
    <xf numFmtId="164" fontId="8" fillId="3" borderId="105" xfId="0" applyNumberFormat="1" applyFont="1" applyFill="1" applyBorder="1" applyAlignment="1">
      <alignment horizontal="center" vertical="top"/>
    </xf>
    <xf numFmtId="164" fontId="8" fillId="3" borderId="33" xfId="0" applyNumberFormat="1" applyFont="1" applyFill="1" applyBorder="1" applyAlignment="1">
      <alignment horizontal="center" vertical="top"/>
    </xf>
    <xf numFmtId="164" fontId="8" fillId="3" borderId="106" xfId="0" applyNumberFormat="1" applyFont="1" applyFill="1" applyBorder="1" applyAlignment="1">
      <alignment horizontal="center" vertical="top"/>
    </xf>
    <xf numFmtId="164" fontId="9" fillId="3" borderId="102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top"/>
    </xf>
    <xf numFmtId="49" fontId="8" fillId="2" borderId="60" xfId="0" applyNumberFormat="1" applyFont="1" applyFill="1" applyBorder="1" applyAlignment="1">
      <alignment horizontal="center" vertical="center" wrapText="1"/>
    </xf>
    <xf numFmtId="49" fontId="8" fillId="3" borderId="60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0" fontId="9" fillId="4" borderId="118" xfId="0" applyFont="1" applyFill="1" applyBorder="1" applyAlignment="1">
      <alignment horizontal="center" vertical="top" wrapText="1"/>
    </xf>
    <xf numFmtId="164" fontId="9" fillId="4" borderId="71" xfId="0" applyNumberFormat="1" applyFont="1" applyFill="1" applyBorder="1" applyAlignment="1">
      <alignment horizontal="center" vertical="top"/>
    </xf>
    <xf numFmtId="164" fontId="9" fillId="3" borderId="110" xfId="0" applyNumberFormat="1" applyFont="1" applyFill="1" applyBorder="1" applyAlignment="1">
      <alignment horizontal="center" vertical="top"/>
    </xf>
    <xf numFmtId="164" fontId="9" fillId="4" borderId="44" xfId="1" applyNumberFormat="1" applyFont="1" applyFill="1" applyBorder="1" applyAlignment="1">
      <alignment horizontal="center" vertical="top"/>
    </xf>
    <xf numFmtId="164" fontId="9" fillId="4" borderId="45" xfId="0" applyNumberFormat="1" applyFont="1" applyFill="1" applyBorder="1" applyAlignment="1">
      <alignment horizontal="center" vertical="top"/>
    </xf>
    <xf numFmtId="164" fontId="9" fillId="4" borderId="42" xfId="0" applyNumberFormat="1" applyFont="1" applyFill="1" applyBorder="1" applyAlignment="1">
      <alignment horizontal="center" vertical="top"/>
    </xf>
    <xf numFmtId="164" fontId="9" fillId="4" borderId="44" xfId="0" applyNumberFormat="1" applyFont="1" applyFill="1" applyBorder="1" applyAlignment="1">
      <alignment horizontal="center" vertical="top"/>
    </xf>
    <xf numFmtId="164" fontId="9" fillId="4" borderId="55" xfId="1" applyNumberFormat="1" applyFont="1" applyFill="1" applyBorder="1" applyAlignment="1">
      <alignment horizontal="center" vertical="top"/>
    </xf>
    <xf numFmtId="0" fontId="9" fillId="4" borderId="120" xfId="0" applyFont="1" applyFill="1" applyBorder="1" applyAlignment="1">
      <alignment horizontal="center" vertical="top" wrapText="1"/>
    </xf>
    <xf numFmtId="164" fontId="9" fillId="4" borderId="53" xfId="0" applyNumberFormat="1" applyFont="1" applyFill="1" applyBorder="1" applyAlignment="1">
      <alignment horizontal="center" vertical="top"/>
    </xf>
    <xf numFmtId="164" fontId="9" fillId="3" borderId="34" xfId="0" applyNumberFormat="1" applyFont="1" applyFill="1" applyBorder="1" applyAlignment="1">
      <alignment horizontal="center" vertical="top"/>
    </xf>
    <xf numFmtId="164" fontId="9" fillId="4" borderId="38" xfId="1" applyNumberFormat="1" applyFont="1" applyFill="1" applyBorder="1" applyAlignment="1">
      <alignment horizontal="center" vertical="top"/>
    </xf>
    <xf numFmtId="164" fontId="9" fillId="4" borderId="38" xfId="0" applyNumberFormat="1" applyFont="1" applyFill="1" applyBorder="1" applyAlignment="1">
      <alignment horizontal="center" vertical="top"/>
    </xf>
    <xf numFmtId="164" fontId="9" fillId="4" borderId="76" xfId="0" applyNumberFormat="1" applyFont="1" applyFill="1" applyBorder="1" applyAlignment="1">
      <alignment horizontal="center" vertical="top"/>
    </xf>
    <xf numFmtId="164" fontId="9" fillId="4" borderId="39" xfId="0" applyNumberFormat="1" applyFont="1" applyFill="1" applyBorder="1" applyAlignment="1">
      <alignment horizontal="center" vertical="top"/>
    </xf>
    <xf numFmtId="164" fontId="9" fillId="4" borderId="121" xfId="0" applyNumberFormat="1" applyFont="1" applyFill="1" applyBorder="1" applyAlignment="1">
      <alignment horizontal="center" vertical="top"/>
    </xf>
    <xf numFmtId="49" fontId="8" fillId="3" borderId="60" xfId="0" applyNumberFormat="1" applyFont="1" applyFill="1" applyBorder="1" applyAlignment="1">
      <alignment horizontal="center" vertical="top"/>
    </xf>
    <xf numFmtId="49" fontId="8" fillId="3" borderId="16" xfId="0" applyNumberFormat="1" applyFont="1" applyFill="1" applyBorder="1" applyAlignment="1">
      <alignment horizontal="center" vertical="top"/>
    </xf>
    <xf numFmtId="0" fontId="9" fillId="4" borderId="41" xfId="0" applyFont="1" applyFill="1" applyBorder="1" applyAlignment="1">
      <alignment horizontal="center" vertical="top" wrapText="1"/>
    </xf>
    <xf numFmtId="164" fontId="9" fillId="4" borderId="60" xfId="0" applyNumberFormat="1" applyFont="1" applyFill="1" applyBorder="1" applyAlignment="1">
      <alignment horizontal="center" vertical="top"/>
    </xf>
    <xf numFmtId="164" fontId="9" fillId="4" borderId="55" xfId="0" applyNumberFormat="1" applyFont="1" applyFill="1" applyBorder="1" applyAlignment="1">
      <alignment horizontal="center" vertical="top"/>
    </xf>
    <xf numFmtId="164" fontId="9" fillId="4" borderId="83" xfId="0" applyNumberFormat="1" applyFont="1" applyFill="1" applyBorder="1" applyAlignment="1">
      <alignment horizontal="center" vertical="top"/>
    </xf>
    <xf numFmtId="164" fontId="9" fillId="4" borderId="11" xfId="0" applyNumberFormat="1" applyFont="1" applyFill="1" applyBorder="1" applyAlignment="1">
      <alignment horizontal="center" vertical="top"/>
    </xf>
    <xf numFmtId="164" fontId="9" fillId="4" borderId="10" xfId="0" applyNumberFormat="1" applyFont="1" applyFill="1" applyBorder="1" applyAlignment="1">
      <alignment horizontal="center" vertical="top"/>
    </xf>
    <xf numFmtId="164" fontId="9" fillId="4" borderId="35" xfId="0" applyNumberFormat="1" applyFont="1" applyFill="1" applyBorder="1" applyAlignment="1">
      <alignment horizontal="center" vertical="top"/>
    </xf>
    <xf numFmtId="49" fontId="8" fillId="3" borderId="56" xfId="0" applyNumberFormat="1" applyFont="1" applyFill="1" applyBorder="1" applyAlignment="1">
      <alignment horizontal="center" vertical="top"/>
    </xf>
    <xf numFmtId="0" fontId="1" fillId="11" borderId="125" xfId="0" applyFont="1" applyFill="1" applyBorder="1" applyAlignment="1">
      <alignment horizontal="center" vertical="top"/>
    </xf>
    <xf numFmtId="0" fontId="1" fillId="11" borderId="126" xfId="0" applyFont="1" applyFill="1" applyBorder="1" applyAlignment="1">
      <alignment horizontal="center" vertical="top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/>
    <xf numFmtId="0" fontId="3" fillId="0" borderId="0" xfId="0" applyFont="1" applyBorder="1"/>
    <xf numFmtId="0" fontId="0" fillId="0" borderId="0" xfId="0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174" xfId="0" applyFont="1" applyBorder="1" applyAlignment="1" applyProtection="1">
      <alignment horizontal="center" textRotation="90"/>
      <protection locked="0"/>
    </xf>
    <xf numFmtId="0" fontId="17" fillId="0" borderId="174" xfId="0" applyFont="1" applyBorder="1" applyAlignment="1" applyProtection="1">
      <alignment horizontal="center" textRotation="90" wrapText="1"/>
      <protection locked="0"/>
    </xf>
    <xf numFmtId="0" fontId="17" fillId="0" borderId="176" xfId="0" applyFont="1" applyBorder="1" applyAlignment="1" applyProtection="1">
      <alignment horizontal="center" textRotation="90"/>
      <protection locked="0"/>
    </xf>
    <xf numFmtId="0" fontId="17" fillId="0" borderId="176" xfId="0" applyFont="1" applyBorder="1" applyAlignment="1" applyProtection="1">
      <alignment horizontal="center" textRotation="90" wrapText="1"/>
      <protection locked="0"/>
    </xf>
    <xf numFmtId="164" fontId="17" fillId="0" borderId="155" xfId="0" applyNumberFormat="1" applyFont="1" applyBorder="1" applyAlignment="1">
      <alignment horizontal="center" vertical="top"/>
    </xf>
    <xf numFmtId="0" fontId="18" fillId="0" borderId="154" xfId="0" applyFont="1" applyBorder="1" applyAlignment="1">
      <alignment horizontal="center" vertical="top"/>
    </xf>
    <xf numFmtId="0" fontId="18" fillId="0" borderId="155" xfId="0" applyFont="1" applyBorder="1" applyAlignment="1">
      <alignment horizontal="center" vertical="top"/>
    </xf>
    <xf numFmtId="164" fontId="18" fillId="0" borderId="155" xfId="0" applyNumberFormat="1" applyFont="1" applyBorder="1" applyAlignment="1">
      <alignment horizontal="center" vertical="top"/>
    </xf>
    <xf numFmtId="164" fontId="18" fillId="0" borderId="156" xfId="0" applyNumberFormat="1" applyFont="1" applyBorder="1" applyAlignment="1">
      <alignment horizontal="center" vertical="top"/>
    </xf>
    <xf numFmtId="164" fontId="21" fillId="0" borderId="182" xfId="0" applyNumberFormat="1" applyFont="1" applyBorder="1" applyAlignment="1">
      <alignment horizontal="center" vertical="top"/>
    </xf>
    <xf numFmtId="0" fontId="23" fillId="13" borderId="90" xfId="0" applyFont="1" applyFill="1" applyBorder="1" applyAlignment="1">
      <alignment vertical="top" wrapText="1"/>
    </xf>
    <xf numFmtId="164" fontId="15" fillId="13" borderId="91" xfId="0" applyNumberFormat="1" applyFont="1" applyFill="1" applyBorder="1" applyAlignment="1">
      <alignment horizontal="center" vertical="top" wrapText="1"/>
    </xf>
    <xf numFmtId="0" fontId="23" fillId="0" borderId="90" xfId="0" applyFont="1" applyBorder="1" applyAlignment="1">
      <alignment horizontal="left" vertical="top" wrapText="1" indent="1"/>
    </xf>
    <xf numFmtId="164" fontId="16" fillId="0" borderId="91" xfId="0" applyNumberFormat="1" applyFont="1" applyBorder="1" applyAlignment="1">
      <alignment horizontal="center" vertical="top" wrapText="1"/>
    </xf>
    <xf numFmtId="0" fontId="24" fillId="0" borderId="0" xfId="0" quotePrefix="1" applyFont="1"/>
    <xf numFmtId="0" fontId="18" fillId="0" borderId="90" xfId="0" applyFont="1" applyBorder="1" applyAlignment="1">
      <alignment horizontal="left" vertical="top" wrapText="1" indent="2"/>
    </xf>
    <xf numFmtId="164" fontId="16" fillId="0" borderId="196" xfId="0" applyNumberFormat="1" applyFont="1" applyBorder="1" applyAlignment="1">
      <alignment horizontal="center" vertical="top" wrapText="1"/>
    </xf>
    <xf numFmtId="164" fontId="16" fillId="0" borderId="52" xfId="0" applyNumberFormat="1" applyFont="1" applyBorder="1" applyAlignment="1">
      <alignment horizontal="center" vertical="top" wrapText="1"/>
    </xf>
    <xf numFmtId="0" fontId="23" fillId="0" borderId="191" xfId="0" applyFont="1" applyBorder="1" applyAlignment="1">
      <alignment horizontal="left" vertical="top" wrapText="1" indent="1"/>
    </xf>
    <xf numFmtId="164" fontId="16" fillId="0" borderId="197" xfId="0" applyNumberFormat="1" applyFont="1" applyBorder="1" applyAlignment="1">
      <alignment horizontal="center" vertical="top" wrapText="1"/>
    </xf>
    <xf numFmtId="164" fontId="16" fillId="0" borderId="199" xfId="0" applyNumberFormat="1" applyFont="1" applyBorder="1" applyAlignment="1">
      <alignment horizontal="center" vertical="top" wrapText="1"/>
    </xf>
    <xf numFmtId="0" fontId="18" fillId="0" borderId="51" xfId="0" applyFont="1" applyBorder="1" applyAlignment="1">
      <alignment horizontal="left" vertical="top" wrapText="1" indent="2"/>
    </xf>
    <xf numFmtId="164" fontId="25" fillId="0" borderId="91" xfId="0" applyNumberFormat="1" applyFont="1" applyBorder="1" applyAlignment="1">
      <alignment horizontal="center" vertical="top"/>
    </xf>
    <xf numFmtId="0" fontId="23" fillId="0" borderId="90" xfId="0" applyFont="1" applyBorder="1" applyAlignment="1">
      <alignment vertical="top" wrapText="1"/>
    </xf>
    <xf numFmtId="164" fontId="15" fillId="0" borderId="91" xfId="0" applyNumberFormat="1" applyFont="1" applyBorder="1" applyAlignment="1">
      <alignment horizontal="center" vertical="top" wrapText="1"/>
    </xf>
    <xf numFmtId="164" fontId="16" fillId="0" borderId="91" xfId="0" applyNumberFormat="1" applyFont="1" applyBorder="1" applyAlignment="1">
      <alignment horizontal="center" wrapText="1"/>
    </xf>
    <xf numFmtId="0" fontId="18" fillId="0" borderId="198" xfId="0" applyFont="1" applyBorder="1" applyAlignment="1">
      <alignment horizontal="left" vertical="top" wrapText="1" indent="2"/>
    </xf>
    <xf numFmtId="0" fontId="0" fillId="0" borderId="186" xfId="0" applyBorder="1" applyProtection="1">
      <protection locked="0"/>
    </xf>
    <xf numFmtId="0" fontId="18" fillId="0" borderId="0" xfId="0" applyFont="1" applyAlignment="1" applyProtection="1">
      <alignment horizontal="justify"/>
      <protection locked="0"/>
    </xf>
    <xf numFmtId="0" fontId="27" fillId="0" borderId="0" xfId="0" applyFont="1" applyProtection="1">
      <protection locked="0"/>
    </xf>
    <xf numFmtId="0" fontId="28" fillId="0" borderId="0" xfId="0" applyFont="1" applyAlignment="1">
      <alignment horizontal="justify"/>
    </xf>
    <xf numFmtId="164" fontId="29" fillId="13" borderId="91" xfId="0" applyNumberFormat="1" applyFont="1" applyFill="1" applyBorder="1" applyAlignment="1">
      <alignment horizontal="center" vertical="top" wrapText="1"/>
    </xf>
    <xf numFmtId="164" fontId="30" fillId="0" borderId="91" xfId="0" applyNumberFormat="1" applyFont="1" applyBorder="1" applyAlignment="1">
      <alignment horizontal="center" vertical="top" wrapText="1"/>
    </xf>
    <xf numFmtId="164" fontId="30" fillId="0" borderId="52" xfId="0" applyNumberFormat="1" applyFont="1" applyBorder="1" applyAlignment="1">
      <alignment horizontal="center" vertical="top" wrapText="1"/>
    </xf>
    <xf numFmtId="164" fontId="30" fillId="0" borderId="199" xfId="0" applyNumberFormat="1" applyFont="1" applyBorder="1" applyAlignment="1">
      <alignment horizontal="center" vertical="top" wrapText="1"/>
    </xf>
    <xf numFmtId="164" fontId="29" fillId="13" borderId="162" xfId="0" applyNumberFormat="1" applyFont="1" applyFill="1" applyBorder="1" applyAlignment="1">
      <alignment horizontal="center" vertical="top" wrapText="1"/>
    </xf>
    <xf numFmtId="164" fontId="31" fillId="0" borderId="91" xfId="0" applyNumberFormat="1" applyFont="1" applyBorder="1" applyAlignment="1">
      <alignment horizontal="center" vertical="top"/>
    </xf>
    <xf numFmtId="164" fontId="29" fillId="0" borderId="91" xfId="0" applyNumberFormat="1" applyFont="1" applyBorder="1" applyAlignment="1">
      <alignment horizontal="center" vertical="top" wrapText="1"/>
    </xf>
    <xf numFmtId="164" fontId="30" fillId="0" borderId="91" xfId="0" applyNumberFormat="1" applyFont="1" applyBorder="1" applyAlignment="1">
      <alignment horizontal="center" wrapText="1"/>
    </xf>
    <xf numFmtId="164" fontId="15" fillId="13" borderId="194" xfId="0" applyNumberFormat="1" applyFont="1" applyFill="1" applyBorder="1" applyAlignment="1">
      <alignment horizontal="center" vertical="top" wrapText="1"/>
    </xf>
    <xf numFmtId="164" fontId="15" fillId="13" borderId="89" xfId="0" applyNumberFormat="1" applyFont="1" applyFill="1" applyBorder="1" applyAlignment="1">
      <alignment horizontal="center" vertical="top" wrapText="1"/>
    </xf>
    <xf numFmtId="164" fontId="15" fillId="13" borderId="94" xfId="0" applyNumberFormat="1" applyFont="1" applyFill="1" applyBorder="1" applyAlignment="1">
      <alignment horizontal="center" vertical="top" wrapText="1"/>
    </xf>
    <xf numFmtId="164" fontId="16" fillId="0" borderId="195" xfId="0" applyNumberFormat="1" applyFont="1" applyBorder="1" applyAlignment="1">
      <alignment horizontal="center" vertical="top" wrapText="1"/>
    </xf>
    <xf numFmtId="164" fontId="16" fillId="0" borderId="171" xfId="0" applyNumberFormat="1" applyFont="1" applyBorder="1" applyAlignment="1">
      <alignment horizontal="center" vertical="top" wrapText="1"/>
    </xf>
    <xf numFmtId="164" fontId="15" fillId="13" borderId="200" xfId="0" applyNumberFormat="1" applyFont="1" applyFill="1" applyBorder="1" applyAlignment="1">
      <alignment horizontal="center" vertical="top" wrapText="1"/>
    </xf>
    <xf numFmtId="164" fontId="16" fillId="0" borderId="202" xfId="0" applyNumberFormat="1" applyFont="1" applyBorder="1" applyAlignment="1">
      <alignment horizontal="center" vertical="top" wrapText="1"/>
    </xf>
    <xf numFmtId="164" fontId="16" fillId="0" borderId="87" xfId="0" applyNumberFormat="1" applyFont="1" applyBorder="1" applyAlignment="1">
      <alignment horizontal="center" vertical="top" wrapText="1"/>
    </xf>
    <xf numFmtId="164" fontId="25" fillId="0" borderId="87" xfId="0" applyNumberFormat="1" applyFont="1" applyBorder="1" applyAlignment="1">
      <alignment horizontal="center" vertical="top"/>
    </xf>
    <xf numFmtId="164" fontId="15" fillId="0" borderId="202" xfId="0" applyNumberFormat="1" applyFont="1" applyBorder="1" applyAlignment="1">
      <alignment horizontal="center" vertical="top" wrapText="1"/>
    </xf>
    <xf numFmtId="164" fontId="16" fillId="0" borderId="200" xfId="0" applyNumberFormat="1" applyFont="1" applyBorder="1" applyAlignment="1">
      <alignment horizontal="center" wrapText="1"/>
    </xf>
    <xf numFmtId="164" fontId="16" fillId="0" borderId="205" xfId="0" applyNumberFormat="1" applyFont="1" applyBorder="1" applyAlignment="1">
      <alignment horizontal="center" vertical="top" wrapText="1"/>
    </xf>
    <xf numFmtId="164" fontId="16" fillId="12" borderId="60" xfId="0" applyNumberFormat="1" applyFont="1" applyFill="1" applyBorder="1" applyAlignment="1">
      <alignment horizontal="center" vertical="top" wrapText="1"/>
    </xf>
    <xf numFmtId="164" fontId="16" fillId="0" borderId="60" xfId="0" applyNumberFormat="1" applyFont="1" applyBorder="1" applyAlignment="1">
      <alignment horizontal="center" vertical="top" wrapText="1"/>
    </xf>
    <xf numFmtId="164" fontId="16" fillId="12" borderId="87" xfId="0" applyNumberFormat="1" applyFont="1" applyFill="1" applyBorder="1" applyAlignment="1">
      <alignment horizontal="center" vertical="top" wrapText="1"/>
    </xf>
    <xf numFmtId="164" fontId="15" fillId="0" borderId="70" xfId="0" applyNumberFormat="1" applyFont="1" applyBorder="1" applyAlignment="1">
      <alignment horizontal="center" vertical="top" wrapText="1"/>
    </xf>
    <xf numFmtId="164" fontId="16" fillId="0" borderId="87" xfId="0" applyNumberFormat="1" applyFont="1" applyBorder="1" applyAlignment="1">
      <alignment horizontal="center" wrapText="1"/>
    </xf>
    <xf numFmtId="164" fontId="16" fillId="12" borderId="82" xfId="0" applyNumberFormat="1" applyFont="1" applyFill="1" applyBorder="1" applyAlignment="1">
      <alignment horizontal="center" vertical="top" wrapText="1"/>
    </xf>
    <xf numFmtId="164" fontId="16" fillId="12" borderId="174" xfId="0" applyNumberFormat="1" applyFont="1" applyFill="1" applyBorder="1" applyAlignment="1">
      <alignment horizontal="center" vertical="top" wrapText="1"/>
    </xf>
    <xf numFmtId="164" fontId="15" fillId="13" borderId="88" xfId="0" applyNumberFormat="1" applyFont="1" applyFill="1" applyBorder="1" applyAlignment="1">
      <alignment horizontal="center" vertical="top" wrapText="1"/>
    </xf>
    <xf numFmtId="164" fontId="16" fillId="0" borderId="198" xfId="0" applyNumberFormat="1" applyFont="1" applyBorder="1" applyAlignment="1">
      <alignment horizontal="center" vertical="top" wrapText="1"/>
    </xf>
    <xf numFmtId="164" fontId="15" fillId="0" borderId="51" xfId="0" applyNumberFormat="1" applyFont="1" applyBorder="1" applyAlignment="1">
      <alignment horizontal="center" vertical="top" wrapText="1"/>
    </xf>
    <xf numFmtId="164" fontId="16" fillId="0" borderId="203" xfId="0" applyNumberFormat="1" applyFont="1" applyBorder="1" applyAlignment="1">
      <alignment horizontal="center" vertical="top" wrapText="1"/>
    </xf>
    <xf numFmtId="164" fontId="25" fillId="0" borderId="203" xfId="0" applyNumberFormat="1" applyFont="1" applyBorder="1" applyAlignment="1">
      <alignment horizontal="center" vertical="top"/>
    </xf>
    <xf numFmtId="164" fontId="16" fillId="0" borderId="203" xfId="0" applyNumberFormat="1" applyFont="1" applyBorder="1" applyAlignment="1">
      <alignment horizontal="center" wrapText="1"/>
    </xf>
    <xf numFmtId="164" fontId="16" fillId="0" borderId="204" xfId="0" applyNumberFormat="1" applyFont="1" applyBorder="1" applyAlignment="1">
      <alignment horizontal="center" vertical="top" wrapText="1"/>
    </xf>
    <xf numFmtId="0" fontId="3" fillId="4" borderId="0" xfId="0" applyFont="1" applyFill="1" applyAlignment="1"/>
    <xf numFmtId="164" fontId="9" fillId="3" borderId="109" xfId="0" applyNumberFormat="1" applyFont="1" applyFill="1" applyBorder="1" applyAlignment="1">
      <alignment horizontal="center" vertical="center"/>
    </xf>
    <xf numFmtId="49" fontId="8" fillId="14" borderId="15" xfId="0" applyNumberFormat="1" applyFont="1" applyFill="1" applyBorder="1" applyAlignment="1">
      <alignment horizontal="center" vertical="top" wrapText="1"/>
    </xf>
    <xf numFmtId="49" fontId="8" fillId="14" borderId="33" xfId="0" applyNumberFormat="1" applyFont="1" applyFill="1" applyBorder="1" applyAlignment="1">
      <alignment horizontal="center" vertical="top"/>
    </xf>
    <xf numFmtId="49" fontId="8" fillId="14" borderId="60" xfId="0" applyNumberFormat="1" applyFont="1" applyFill="1" applyBorder="1" applyAlignment="1">
      <alignment horizontal="center" vertical="top"/>
    </xf>
    <xf numFmtId="49" fontId="8" fillId="14" borderId="0" xfId="0" applyNumberFormat="1" applyFont="1" applyFill="1" applyBorder="1" applyAlignment="1">
      <alignment horizontal="center" vertical="top"/>
    </xf>
    <xf numFmtId="49" fontId="8" fillId="14" borderId="72" xfId="0" applyNumberFormat="1" applyFont="1" applyFill="1" applyBorder="1" applyAlignment="1">
      <alignment horizontal="center" vertical="top"/>
    </xf>
    <xf numFmtId="49" fontId="8" fillId="14" borderId="60" xfId="0" applyNumberFormat="1" applyFont="1" applyFill="1" applyBorder="1" applyAlignment="1">
      <alignment horizontal="center" vertical="center" wrapText="1"/>
    </xf>
    <xf numFmtId="49" fontId="8" fillId="14" borderId="60" xfId="0" applyNumberFormat="1" applyFont="1" applyFill="1" applyBorder="1" applyAlignment="1">
      <alignment horizontal="center" vertical="center"/>
    </xf>
    <xf numFmtId="49" fontId="8" fillId="14" borderId="56" xfId="0" applyNumberFormat="1" applyFont="1" applyFill="1" applyBorder="1" applyAlignment="1">
      <alignment horizontal="center" vertical="top"/>
    </xf>
    <xf numFmtId="0" fontId="8" fillId="16" borderId="54" xfId="0" applyFont="1" applyFill="1" applyBorder="1" applyAlignment="1">
      <alignment horizontal="center" wrapText="1"/>
    </xf>
    <xf numFmtId="164" fontId="8" fillId="16" borderId="18" xfId="0" applyNumberFormat="1" applyFont="1" applyFill="1" applyBorder="1" applyAlignment="1">
      <alignment horizontal="center"/>
    </xf>
    <xf numFmtId="164" fontId="8" fillId="16" borderId="60" xfId="0" applyNumberFormat="1" applyFont="1" applyFill="1" applyBorder="1" applyAlignment="1">
      <alignment horizontal="center"/>
    </xf>
    <xf numFmtId="164" fontId="8" fillId="16" borderId="19" xfId="0" applyNumberFormat="1" applyFont="1" applyFill="1" applyBorder="1" applyAlignment="1">
      <alignment horizontal="center"/>
    </xf>
    <xf numFmtId="164" fontId="8" fillId="16" borderId="16" xfId="0" applyNumberFormat="1" applyFont="1" applyFill="1" applyBorder="1" applyAlignment="1">
      <alignment horizontal="center"/>
    </xf>
    <xf numFmtId="164" fontId="8" fillId="16" borderId="33" xfId="0" applyNumberFormat="1" applyFont="1" applyFill="1" applyBorder="1" applyAlignment="1">
      <alignment horizontal="center"/>
    </xf>
    <xf numFmtId="164" fontId="8" fillId="16" borderId="61" xfId="0" applyNumberFormat="1" applyFont="1" applyFill="1" applyBorder="1" applyAlignment="1">
      <alignment horizontal="center"/>
    </xf>
    <xf numFmtId="164" fontId="8" fillId="16" borderId="62" xfId="0" applyNumberFormat="1" applyFont="1" applyFill="1" applyBorder="1" applyAlignment="1">
      <alignment horizontal="center"/>
    </xf>
    <xf numFmtId="164" fontId="8" fillId="16" borderId="70" xfId="0" applyNumberFormat="1" applyFont="1" applyFill="1" applyBorder="1" applyAlignment="1">
      <alignment horizontal="center" wrapText="1"/>
    </xf>
    <xf numFmtId="164" fontId="8" fillId="16" borderId="60" xfId="0" applyNumberFormat="1" applyFont="1" applyFill="1" applyBorder="1" applyAlignment="1">
      <alignment horizontal="center" wrapText="1"/>
    </xf>
    <xf numFmtId="164" fontId="8" fillId="16" borderId="71" xfId="0" applyNumberFormat="1" applyFont="1" applyFill="1" applyBorder="1" applyAlignment="1">
      <alignment horizontal="center" wrapText="1"/>
    </xf>
    <xf numFmtId="164" fontId="8" fillId="16" borderId="62" xfId="0" applyNumberFormat="1" applyFont="1" applyFill="1" applyBorder="1" applyAlignment="1">
      <alignment horizontal="center" wrapText="1"/>
    </xf>
    <xf numFmtId="164" fontId="8" fillId="16" borderId="19" xfId="0" applyNumberFormat="1" applyFont="1" applyFill="1" applyBorder="1" applyAlignment="1">
      <alignment horizontal="center" wrapText="1"/>
    </xf>
    <xf numFmtId="164" fontId="8" fillId="16" borderId="70" xfId="0" applyNumberFormat="1" applyFont="1" applyFill="1" applyBorder="1" applyAlignment="1">
      <alignment horizontal="center"/>
    </xf>
    <xf numFmtId="164" fontId="8" fillId="16" borderId="71" xfId="0" applyNumberFormat="1" applyFont="1" applyFill="1" applyBorder="1" applyAlignment="1">
      <alignment horizontal="center"/>
    </xf>
    <xf numFmtId="0" fontId="8" fillId="16" borderId="41" xfId="0" applyFont="1" applyFill="1" applyBorder="1" applyAlignment="1">
      <alignment horizontal="center" wrapText="1"/>
    </xf>
    <xf numFmtId="164" fontId="8" fillId="17" borderId="36" xfId="0" applyNumberFormat="1" applyFont="1" applyFill="1" applyBorder="1" applyAlignment="1">
      <alignment horizontal="center" vertical="top"/>
    </xf>
    <xf numFmtId="164" fontId="8" fillId="17" borderId="77" xfId="0" applyNumberFormat="1" applyFont="1" applyFill="1" applyBorder="1" applyAlignment="1">
      <alignment horizontal="center" vertical="top"/>
    </xf>
    <xf numFmtId="164" fontId="8" fillId="17" borderId="37" xfId="0" applyNumberFormat="1" applyFont="1" applyFill="1" applyBorder="1" applyAlignment="1">
      <alignment horizontal="center" vertical="top"/>
    </xf>
    <xf numFmtId="164" fontId="8" fillId="17" borderId="78" xfId="0" applyNumberFormat="1" applyFont="1" applyFill="1" applyBorder="1" applyAlignment="1">
      <alignment horizontal="center" vertical="top"/>
    </xf>
    <xf numFmtId="164" fontId="8" fillId="17" borderId="80" xfId="0" applyNumberFormat="1" applyFont="1" applyFill="1" applyBorder="1" applyAlignment="1">
      <alignment horizontal="center" vertical="top"/>
    </xf>
    <xf numFmtId="0" fontId="8" fillId="16" borderId="37" xfId="0" applyFont="1" applyFill="1" applyBorder="1" applyAlignment="1">
      <alignment horizontal="center" wrapText="1"/>
    </xf>
    <xf numFmtId="164" fontId="8" fillId="16" borderId="89" xfId="0" applyNumberFormat="1" applyFont="1" applyFill="1" applyBorder="1" applyAlignment="1">
      <alignment horizontal="center"/>
    </xf>
    <xf numFmtId="164" fontId="8" fillId="16" borderId="87" xfId="0" applyNumberFormat="1" applyFont="1" applyFill="1" applyBorder="1" applyAlignment="1">
      <alignment horizontal="center"/>
    </xf>
    <xf numFmtId="164" fontId="8" fillId="16" borderId="94" xfId="0" applyNumberFormat="1" applyFont="1" applyFill="1" applyBorder="1" applyAlignment="1">
      <alignment horizontal="center"/>
    </xf>
    <xf numFmtId="164" fontId="8" fillId="16" borderId="95" xfId="0" applyNumberFormat="1" applyFont="1" applyFill="1" applyBorder="1" applyAlignment="1">
      <alignment horizontal="center"/>
    </xf>
    <xf numFmtId="164" fontId="8" fillId="16" borderId="72" xfId="0" applyNumberFormat="1" applyFont="1" applyFill="1" applyBorder="1" applyAlignment="1">
      <alignment horizontal="center"/>
    </xf>
    <xf numFmtId="164" fontId="8" fillId="16" borderId="63" xfId="0" applyNumberFormat="1" applyFont="1" applyFill="1" applyBorder="1" applyAlignment="1">
      <alignment horizontal="center"/>
    </xf>
    <xf numFmtId="164" fontId="8" fillId="16" borderId="64" xfId="0" applyNumberFormat="1" applyFont="1" applyFill="1" applyBorder="1" applyAlignment="1">
      <alignment horizontal="center"/>
    </xf>
    <xf numFmtId="164" fontId="8" fillId="16" borderId="90" xfId="0" applyNumberFormat="1" applyFont="1" applyFill="1" applyBorder="1" applyAlignment="1">
      <alignment horizontal="center"/>
    </xf>
    <xf numFmtId="164" fontId="8" fillId="16" borderId="91" xfId="0" applyNumberFormat="1" applyFont="1" applyFill="1" applyBorder="1" applyAlignment="1">
      <alignment horizontal="center"/>
    </xf>
    <xf numFmtId="0" fontId="8" fillId="16" borderId="102" xfId="0" applyFont="1" applyFill="1" applyBorder="1" applyAlignment="1">
      <alignment horizontal="center" wrapText="1"/>
    </xf>
    <xf numFmtId="164" fontId="8" fillId="16" borderId="100" xfId="0" applyNumberFormat="1" applyFont="1" applyFill="1" applyBorder="1" applyAlignment="1">
      <alignment horizontal="center"/>
    </xf>
    <xf numFmtId="164" fontId="8" fillId="16" borderId="101" xfId="0" applyNumberFormat="1" applyFont="1" applyFill="1" applyBorder="1" applyAlignment="1">
      <alignment horizontal="center"/>
    </xf>
    <xf numFmtId="164" fontId="8" fillId="16" borderId="103" xfId="0" applyNumberFormat="1" applyFont="1" applyFill="1" applyBorder="1" applyAlignment="1">
      <alignment horizontal="center"/>
    </xf>
    <xf numFmtId="164" fontId="8" fillId="16" borderId="32" xfId="0" applyNumberFormat="1" applyFont="1" applyFill="1" applyBorder="1" applyAlignment="1">
      <alignment horizontal="center"/>
    </xf>
    <xf numFmtId="164" fontId="8" fillId="16" borderId="104" xfId="0" applyNumberFormat="1" applyFont="1" applyFill="1" applyBorder="1" applyAlignment="1">
      <alignment horizontal="center"/>
    </xf>
    <xf numFmtId="164" fontId="8" fillId="16" borderId="105" xfId="0" applyNumberFormat="1" applyFont="1" applyFill="1" applyBorder="1" applyAlignment="1">
      <alignment horizontal="center"/>
    </xf>
    <xf numFmtId="164" fontId="8" fillId="16" borderId="106" xfId="0" applyNumberFormat="1" applyFont="1" applyFill="1" applyBorder="1" applyAlignment="1">
      <alignment horizontal="center"/>
    </xf>
    <xf numFmtId="164" fontId="8" fillId="16" borderId="41" xfId="0" applyNumberFormat="1" applyFont="1" applyFill="1" applyBorder="1" applyAlignment="1">
      <alignment horizontal="center"/>
    </xf>
    <xf numFmtId="164" fontId="8" fillId="17" borderId="100" xfId="0" applyNumberFormat="1" applyFont="1" applyFill="1" applyBorder="1" applyAlignment="1">
      <alignment horizontal="center" vertical="center"/>
    </xf>
    <xf numFmtId="164" fontId="8" fillId="17" borderId="101" xfId="0" applyNumberFormat="1" applyFont="1" applyFill="1" applyBorder="1" applyAlignment="1">
      <alignment horizontal="center" vertical="center"/>
    </xf>
    <xf numFmtId="164" fontId="8" fillId="17" borderId="18" xfId="0" applyNumberFormat="1" applyFont="1" applyFill="1" applyBorder="1" applyAlignment="1">
      <alignment horizontal="center" vertical="center"/>
    </xf>
    <xf numFmtId="164" fontId="8" fillId="17" borderId="32" xfId="0" applyNumberFormat="1" applyFont="1" applyFill="1" applyBorder="1" applyAlignment="1">
      <alignment horizontal="center" vertical="center"/>
    </xf>
    <xf numFmtId="164" fontId="8" fillId="17" borderId="103" xfId="0" applyNumberFormat="1" applyFont="1" applyFill="1" applyBorder="1" applyAlignment="1">
      <alignment horizontal="center" vertical="center"/>
    </xf>
    <xf numFmtId="164" fontId="8" fillId="17" borderId="104" xfId="0" applyNumberFormat="1" applyFont="1" applyFill="1" applyBorder="1" applyAlignment="1">
      <alignment horizontal="center" vertical="center"/>
    </xf>
    <xf numFmtId="164" fontId="8" fillId="17" borderId="41" xfId="0" applyNumberFormat="1" applyFont="1" applyFill="1" applyBorder="1" applyAlignment="1">
      <alignment horizontal="center" vertical="center"/>
    </xf>
    <xf numFmtId="49" fontId="8" fillId="17" borderId="15" xfId="0" applyNumberFormat="1" applyFont="1" applyFill="1" applyBorder="1" applyAlignment="1">
      <alignment horizontal="right" vertical="top"/>
    </xf>
    <xf numFmtId="49" fontId="8" fillId="17" borderId="18" xfId="0" applyNumberFormat="1" applyFont="1" applyFill="1" applyBorder="1" applyAlignment="1">
      <alignment horizontal="right" vertical="top"/>
    </xf>
    <xf numFmtId="164" fontId="8" fillId="17" borderId="112" xfId="0" applyNumberFormat="1" applyFont="1" applyFill="1" applyBorder="1" applyAlignment="1">
      <alignment horizontal="center" vertical="center"/>
    </xf>
    <xf numFmtId="0" fontId="8" fillId="16" borderId="90" xfId="0" applyFont="1" applyFill="1" applyBorder="1" applyAlignment="1">
      <alignment horizontal="center" wrapText="1"/>
    </xf>
    <xf numFmtId="0" fontId="8" fillId="16" borderId="32" xfId="0" applyFont="1" applyFill="1" applyBorder="1" applyAlignment="1">
      <alignment horizontal="center" wrapText="1"/>
    </xf>
    <xf numFmtId="164" fontId="8" fillId="16" borderId="39" xfId="0" applyNumberFormat="1" applyFont="1" applyFill="1" applyBorder="1" applyAlignment="1">
      <alignment horizontal="center"/>
    </xf>
    <xf numFmtId="164" fontId="8" fillId="16" borderId="38" xfId="0" applyNumberFormat="1" applyFont="1" applyFill="1" applyBorder="1" applyAlignment="1">
      <alignment horizontal="center"/>
    </xf>
    <xf numFmtId="164" fontId="8" fillId="16" borderId="35" xfId="0" applyNumberFormat="1" applyFont="1" applyFill="1" applyBorder="1" applyAlignment="1">
      <alignment horizontal="center"/>
    </xf>
    <xf numFmtId="164" fontId="8" fillId="16" borderId="15" xfId="0" applyNumberFormat="1" applyFont="1" applyFill="1" applyBorder="1" applyAlignment="1">
      <alignment horizontal="center"/>
    </xf>
    <xf numFmtId="164" fontId="8" fillId="16" borderId="114" xfId="0" applyNumberFormat="1" applyFont="1" applyFill="1" applyBorder="1" applyAlignment="1">
      <alignment horizontal="center"/>
    </xf>
    <xf numFmtId="164" fontId="8" fillId="16" borderId="79" xfId="0" applyNumberFormat="1" applyFont="1" applyFill="1" applyBorder="1" applyAlignment="1">
      <alignment horizontal="center"/>
    </xf>
    <xf numFmtId="164" fontId="8" fillId="16" borderId="206" xfId="0" applyNumberFormat="1" applyFont="1" applyFill="1" applyBorder="1" applyAlignment="1">
      <alignment horizontal="center"/>
    </xf>
    <xf numFmtId="164" fontId="8" fillId="17" borderId="60" xfId="0" applyNumberFormat="1" applyFont="1" applyFill="1" applyBorder="1" applyAlignment="1">
      <alignment horizontal="center" vertical="center"/>
    </xf>
    <xf numFmtId="49" fontId="8" fillId="19" borderId="18" xfId="0" applyNumberFormat="1" applyFont="1" applyFill="1" applyBorder="1" applyAlignment="1">
      <alignment horizontal="right" vertical="top"/>
    </xf>
    <xf numFmtId="164" fontId="8" fillId="19" borderId="115" xfId="0" applyNumberFormat="1" applyFont="1" applyFill="1" applyBorder="1" applyAlignment="1">
      <alignment horizontal="center" vertical="center"/>
    </xf>
    <xf numFmtId="164" fontId="8" fillId="19" borderId="73" xfId="0" applyNumberFormat="1" applyFont="1" applyFill="1" applyBorder="1" applyAlignment="1">
      <alignment horizontal="center" vertical="center"/>
    </xf>
    <xf numFmtId="164" fontId="8" fillId="19" borderId="98" xfId="0" applyNumberFormat="1" applyFont="1" applyFill="1" applyBorder="1" applyAlignment="1">
      <alignment horizontal="center" vertical="center"/>
    </xf>
    <xf numFmtId="164" fontId="8" fillId="19" borderId="93" xfId="0" applyNumberFormat="1" applyFont="1" applyFill="1" applyBorder="1" applyAlignment="1">
      <alignment horizontal="center" vertical="center"/>
    </xf>
    <xf numFmtId="0" fontId="8" fillId="21" borderId="102" xfId="0" applyFont="1" applyFill="1" applyBorder="1" applyAlignment="1">
      <alignment horizontal="center" vertical="top" wrapText="1"/>
    </xf>
    <xf numFmtId="164" fontId="8" fillId="21" borderId="32" xfId="0" applyNumberFormat="1" applyFont="1" applyFill="1" applyBorder="1" applyAlignment="1">
      <alignment horizontal="center" vertical="top"/>
    </xf>
    <xf numFmtId="164" fontId="8" fillId="21" borderId="33" xfId="0" applyNumberFormat="1" applyFont="1" applyFill="1" applyBorder="1" applyAlignment="1">
      <alignment horizontal="center" vertical="top"/>
    </xf>
    <xf numFmtId="164" fontId="8" fillId="21" borderId="16" xfId="0" applyNumberFormat="1" applyFont="1" applyFill="1" applyBorder="1" applyAlignment="1">
      <alignment horizontal="center" vertical="top"/>
    </xf>
    <xf numFmtId="164" fontId="8" fillId="21" borderId="106" xfId="0" applyNumberFormat="1" applyFont="1" applyFill="1" applyBorder="1" applyAlignment="1">
      <alignment horizontal="center" vertical="top"/>
    </xf>
    <xf numFmtId="164" fontId="8" fillId="17" borderId="117" xfId="0" applyNumberFormat="1" applyFont="1" applyFill="1" applyBorder="1" applyAlignment="1">
      <alignment horizontal="center" vertical="top"/>
    </xf>
    <xf numFmtId="164" fontId="8" fillId="17" borderId="39" xfId="0" applyNumberFormat="1" applyFont="1" applyFill="1" applyBorder="1" applyAlignment="1">
      <alignment horizontal="center" vertical="top"/>
    </xf>
    <xf numFmtId="164" fontId="8" fillId="17" borderId="112" xfId="0" applyNumberFormat="1" applyFont="1" applyFill="1" applyBorder="1" applyAlignment="1">
      <alignment horizontal="center" vertical="top"/>
    </xf>
    <xf numFmtId="164" fontId="8" fillId="17" borderId="38" xfId="0" applyNumberFormat="1" applyFont="1" applyFill="1" applyBorder="1" applyAlignment="1">
      <alignment horizontal="center" vertical="top"/>
    </xf>
    <xf numFmtId="164" fontId="8" fillId="17" borderId="14" xfId="0" applyNumberFormat="1" applyFont="1" applyFill="1" applyBorder="1" applyAlignment="1">
      <alignment horizontal="center" vertical="top"/>
    </xf>
    <xf numFmtId="164" fontId="8" fillId="17" borderId="17" xfId="0" applyNumberFormat="1" applyFont="1" applyFill="1" applyBorder="1" applyAlignment="1">
      <alignment horizontal="center" vertical="top"/>
    </xf>
    <xf numFmtId="164" fontId="8" fillId="19" borderId="105" xfId="0" applyNumberFormat="1" applyFont="1" applyFill="1" applyBorder="1" applyAlignment="1">
      <alignment horizontal="center" vertical="top"/>
    </xf>
    <xf numFmtId="164" fontId="8" fillId="19" borderId="73" xfId="0" applyNumberFormat="1" applyFont="1" applyFill="1" applyBorder="1" applyAlignment="1">
      <alignment horizontal="center" vertical="top"/>
    </xf>
    <xf numFmtId="164" fontId="8" fillId="19" borderId="106" xfId="0" applyNumberFormat="1" applyFont="1" applyFill="1" applyBorder="1" applyAlignment="1">
      <alignment horizontal="center" vertical="top"/>
    </xf>
    <xf numFmtId="164" fontId="8" fillId="19" borderId="32" xfId="0" applyNumberFormat="1" applyFont="1" applyFill="1" applyBorder="1" applyAlignment="1">
      <alignment horizontal="center" vertical="top"/>
    </xf>
    <xf numFmtId="164" fontId="8" fillId="19" borderId="33" xfId="0" applyNumberFormat="1" applyFont="1" applyFill="1" applyBorder="1" applyAlignment="1">
      <alignment horizontal="center" vertical="top"/>
    </xf>
    <xf numFmtId="164" fontId="8" fillId="19" borderId="16" xfId="0" applyNumberFormat="1" applyFont="1" applyFill="1" applyBorder="1" applyAlignment="1">
      <alignment horizontal="center" vertical="top"/>
    </xf>
    <xf numFmtId="164" fontId="8" fillId="19" borderId="102" xfId="0" applyNumberFormat="1" applyFont="1" applyFill="1" applyBorder="1" applyAlignment="1">
      <alignment horizontal="center" vertical="top"/>
    </xf>
    <xf numFmtId="0" fontId="8" fillId="16" borderId="122" xfId="0" applyFont="1" applyFill="1" applyBorder="1" applyAlignment="1">
      <alignment horizontal="center" wrapText="1"/>
    </xf>
    <xf numFmtId="164" fontId="8" fillId="16" borderId="51" xfId="0" applyNumberFormat="1" applyFont="1" applyFill="1" applyBorder="1" applyAlignment="1">
      <alignment horizontal="center"/>
    </xf>
    <xf numFmtId="164" fontId="8" fillId="16" borderId="52" xfId="0" applyNumberFormat="1" applyFont="1" applyFill="1" applyBorder="1" applyAlignment="1">
      <alignment horizontal="center"/>
    </xf>
    <xf numFmtId="164" fontId="8" fillId="17" borderId="70" xfId="0" applyNumberFormat="1" applyFont="1" applyFill="1" applyBorder="1" applyAlignment="1">
      <alignment horizontal="center" vertical="top"/>
    </xf>
    <xf numFmtId="164" fontId="8" fillId="17" borderId="60" xfId="0" applyNumberFormat="1" applyFont="1" applyFill="1" applyBorder="1" applyAlignment="1">
      <alignment horizontal="center" vertical="top"/>
    </xf>
    <xf numFmtId="164" fontId="8" fillId="17" borderId="52" xfId="0" applyNumberFormat="1" applyFont="1" applyFill="1" applyBorder="1" applyAlignment="1">
      <alignment horizontal="center" vertical="top"/>
    </xf>
    <xf numFmtId="164" fontId="8" fillId="17" borderId="51" xfId="0" applyNumberFormat="1" applyFont="1" applyFill="1" applyBorder="1" applyAlignment="1">
      <alignment horizontal="center" vertical="top"/>
    </xf>
    <xf numFmtId="164" fontId="8" fillId="19" borderId="115" xfId="0" applyNumberFormat="1" applyFont="1" applyFill="1" applyBorder="1" applyAlignment="1">
      <alignment horizontal="center" vertical="top"/>
    </xf>
    <xf numFmtId="164" fontId="8" fillId="19" borderId="98" xfId="0" applyNumberFormat="1" applyFont="1" applyFill="1" applyBorder="1" applyAlignment="1">
      <alignment horizontal="center" vertical="top"/>
    </xf>
    <xf numFmtId="164" fontId="8" fillId="19" borderId="57" xfId="0" applyNumberFormat="1" applyFont="1" applyFill="1" applyBorder="1" applyAlignment="1">
      <alignment horizontal="center" vertical="top"/>
    </xf>
    <xf numFmtId="164" fontId="8" fillId="19" borderId="123" xfId="0" applyNumberFormat="1" applyFont="1" applyFill="1" applyBorder="1" applyAlignment="1">
      <alignment horizontal="center" vertical="top"/>
    </xf>
    <xf numFmtId="164" fontId="8" fillId="19" borderId="55" xfId="0" applyNumberFormat="1" applyFont="1" applyFill="1" applyBorder="1" applyAlignment="1">
      <alignment horizontal="center" vertical="top"/>
    </xf>
    <xf numFmtId="164" fontId="8" fillId="19" borderId="67" xfId="0" applyNumberFormat="1" applyFont="1" applyFill="1" applyBorder="1" applyAlignment="1">
      <alignment horizontal="center" vertical="top"/>
    </xf>
    <xf numFmtId="49" fontId="11" fillId="14" borderId="124" xfId="0" applyNumberFormat="1" applyFont="1" applyFill="1" applyBorder="1" applyAlignment="1">
      <alignment horizontal="center" vertical="top"/>
    </xf>
    <xf numFmtId="49" fontId="11" fillId="22" borderId="124" xfId="0" applyNumberFormat="1" applyFont="1" applyFill="1" applyBorder="1" applyAlignment="1">
      <alignment horizontal="center" vertical="top"/>
    </xf>
    <xf numFmtId="49" fontId="8" fillId="22" borderId="125" xfId="0" applyNumberFormat="1" applyFont="1" applyFill="1" applyBorder="1" applyAlignment="1">
      <alignment horizontal="right" vertical="top"/>
    </xf>
    <xf numFmtId="49" fontId="8" fillId="22" borderId="126" xfId="0" applyNumberFormat="1" applyFont="1" applyFill="1" applyBorder="1" applyAlignment="1">
      <alignment horizontal="right" vertical="top"/>
    </xf>
    <xf numFmtId="164" fontId="7" fillId="22" borderId="127" xfId="0" applyNumberFormat="1" applyFont="1" applyFill="1" applyBorder="1" applyAlignment="1">
      <alignment horizontal="center" vertical="top"/>
    </xf>
    <xf numFmtId="164" fontId="7" fillId="22" borderId="128" xfId="0" applyNumberFormat="1" applyFont="1" applyFill="1" applyBorder="1" applyAlignment="1">
      <alignment horizontal="center" vertical="top"/>
    </xf>
    <xf numFmtId="164" fontId="7" fillId="22" borderId="129" xfId="0" applyNumberFormat="1" applyFont="1" applyFill="1" applyBorder="1" applyAlignment="1">
      <alignment horizontal="center" vertical="top"/>
    </xf>
    <xf numFmtId="164" fontId="7" fillId="22" borderId="130" xfId="0" applyNumberFormat="1" applyFont="1" applyFill="1" applyBorder="1" applyAlignment="1">
      <alignment horizontal="center" vertical="top"/>
    </xf>
    <xf numFmtId="164" fontId="7" fillId="22" borderId="131" xfId="0" applyNumberFormat="1" applyFont="1" applyFill="1" applyBorder="1" applyAlignment="1">
      <alignment horizontal="center" vertical="top"/>
    </xf>
    <xf numFmtId="164" fontId="7" fillId="22" borderId="132" xfId="0" applyNumberFormat="1" applyFont="1" applyFill="1" applyBorder="1" applyAlignment="1">
      <alignment horizontal="center" vertical="top"/>
    </xf>
    <xf numFmtId="164" fontId="8" fillId="17" borderId="49" xfId="0" applyNumberFormat="1" applyFont="1" applyFill="1" applyBorder="1" applyAlignment="1">
      <alignment horizontal="center" vertical="top"/>
    </xf>
    <xf numFmtId="164" fontId="8" fillId="17" borderId="95" xfId="0" applyNumberFormat="1" applyFont="1" applyFill="1" applyBorder="1" applyAlignment="1">
      <alignment horizontal="center" vertical="top"/>
    </xf>
    <xf numFmtId="164" fontId="8" fillId="17" borderId="71" xfId="0" applyNumberFormat="1" applyFont="1" applyFill="1" applyBorder="1" applyAlignment="1">
      <alignment horizontal="center" vertical="top"/>
    </xf>
    <xf numFmtId="164" fontId="32" fillId="3" borderId="70" xfId="0" applyNumberFormat="1" applyFont="1" applyFill="1" applyBorder="1" applyAlignment="1">
      <alignment horizontal="center" vertical="top"/>
    </xf>
    <xf numFmtId="164" fontId="32" fillId="3" borderId="10" xfId="0" applyNumberFormat="1" applyFont="1" applyFill="1" applyBorder="1" applyAlignment="1">
      <alignment horizontal="center" vertical="top"/>
    </xf>
    <xf numFmtId="164" fontId="9" fillId="4" borderId="44" xfId="0" applyNumberFormat="1" applyFont="1" applyFill="1" applyBorder="1" applyAlignment="1">
      <alignment horizontal="center" vertical="center"/>
    </xf>
    <xf numFmtId="164" fontId="9" fillId="4" borderId="113" xfId="0" applyNumberFormat="1" applyFont="1" applyFill="1" applyBorder="1" applyAlignment="1">
      <alignment horizontal="center" vertical="center"/>
    </xf>
    <xf numFmtId="2" fontId="9" fillId="4" borderId="60" xfId="0" applyNumberFormat="1" applyFont="1" applyFill="1" applyBorder="1" applyAlignment="1">
      <alignment horizontal="center" vertical="center"/>
    </xf>
    <xf numFmtId="164" fontId="9" fillId="3" borderId="207" xfId="0" applyNumberFormat="1" applyFont="1" applyFill="1" applyBorder="1" applyAlignment="1">
      <alignment horizontal="center" vertical="center"/>
    </xf>
    <xf numFmtId="164" fontId="9" fillId="3" borderId="28" xfId="0" applyNumberFormat="1" applyFont="1" applyFill="1" applyBorder="1" applyAlignment="1">
      <alignment horizontal="center" vertical="center"/>
    </xf>
    <xf numFmtId="164" fontId="9" fillId="3" borderId="107" xfId="0" applyNumberFormat="1" applyFont="1" applyFill="1" applyBorder="1" applyAlignment="1">
      <alignment horizontal="center" vertical="center" wrapText="1"/>
    </xf>
    <xf numFmtId="164" fontId="8" fillId="16" borderId="95" xfId="0" applyNumberFormat="1" applyFont="1" applyFill="1" applyBorder="1" applyAlignment="1">
      <alignment horizontal="center" wrapText="1"/>
    </xf>
    <xf numFmtId="164" fontId="9" fillId="3" borderId="107" xfId="0" applyNumberFormat="1" applyFont="1" applyFill="1" applyBorder="1" applyAlignment="1">
      <alignment horizontal="center" vertical="center"/>
    </xf>
    <xf numFmtId="164" fontId="9" fillId="3" borderId="208" xfId="0" applyNumberFormat="1" applyFont="1" applyFill="1" applyBorder="1" applyAlignment="1">
      <alignment horizontal="center" vertical="center"/>
    </xf>
    <xf numFmtId="164" fontId="9" fillId="3" borderId="209" xfId="0" applyNumberFormat="1" applyFont="1" applyFill="1" applyBorder="1" applyAlignment="1">
      <alignment horizontal="center" vertical="center"/>
    </xf>
    <xf numFmtId="164" fontId="8" fillId="16" borderId="210" xfId="0" applyNumberFormat="1" applyFont="1" applyFill="1" applyBorder="1" applyAlignment="1">
      <alignment horizontal="center"/>
    </xf>
    <xf numFmtId="164" fontId="8" fillId="16" borderId="212" xfId="0" applyNumberFormat="1" applyFont="1" applyFill="1" applyBorder="1" applyAlignment="1">
      <alignment horizontal="center"/>
    </xf>
    <xf numFmtId="164" fontId="8" fillId="16" borderId="213" xfId="0" applyNumberFormat="1" applyFont="1" applyFill="1" applyBorder="1" applyAlignment="1">
      <alignment horizontal="center"/>
    </xf>
    <xf numFmtId="164" fontId="9" fillId="3" borderId="215" xfId="0" applyNumberFormat="1" applyFont="1" applyFill="1" applyBorder="1" applyAlignment="1">
      <alignment horizontal="center" vertical="center"/>
    </xf>
    <xf numFmtId="164" fontId="9" fillId="3" borderId="216" xfId="0" applyNumberFormat="1" applyFont="1" applyFill="1" applyBorder="1" applyAlignment="1">
      <alignment horizontal="center" vertical="center"/>
    </xf>
    <xf numFmtId="164" fontId="8" fillId="16" borderId="217" xfId="0" applyNumberFormat="1" applyFont="1" applyFill="1" applyBorder="1" applyAlignment="1">
      <alignment horizontal="center"/>
    </xf>
    <xf numFmtId="164" fontId="9" fillId="3" borderId="218" xfId="0" applyNumberFormat="1" applyFont="1" applyFill="1" applyBorder="1" applyAlignment="1">
      <alignment horizontal="center" vertical="center" wrapText="1"/>
    </xf>
    <xf numFmtId="164" fontId="8" fillId="16" borderId="219" xfId="0" applyNumberFormat="1" applyFont="1" applyFill="1" applyBorder="1" applyAlignment="1">
      <alignment horizontal="center" wrapText="1"/>
    </xf>
    <xf numFmtId="164" fontId="9" fillId="3" borderId="218" xfId="0" applyNumberFormat="1" applyFont="1" applyFill="1" applyBorder="1" applyAlignment="1">
      <alignment horizontal="center" vertical="center"/>
    </xf>
    <xf numFmtId="164" fontId="8" fillId="16" borderId="219" xfId="0" applyNumberFormat="1" applyFont="1" applyFill="1" applyBorder="1" applyAlignment="1">
      <alignment horizontal="center"/>
    </xf>
    <xf numFmtId="164" fontId="8" fillId="16" borderId="22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 vertical="center"/>
    </xf>
    <xf numFmtId="164" fontId="9" fillId="3" borderId="221" xfId="0" applyNumberFormat="1" applyFont="1" applyFill="1" applyBorder="1" applyAlignment="1">
      <alignment horizontal="center" vertical="center" wrapText="1"/>
    </xf>
    <xf numFmtId="164" fontId="8" fillId="16" borderId="222" xfId="0" applyNumberFormat="1" applyFont="1" applyFill="1" applyBorder="1" applyAlignment="1">
      <alignment horizontal="center" wrapText="1"/>
    </xf>
    <xf numFmtId="164" fontId="9" fillId="3" borderId="221" xfId="0" applyNumberFormat="1" applyFont="1" applyFill="1" applyBorder="1" applyAlignment="1">
      <alignment horizontal="center" vertical="center"/>
    </xf>
    <xf numFmtId="164" fontId="8" fillId="16" borderId="222" xfId="0" applyNumberFormat="1" applyFont="1" applyFill="1" applyBorder="1" applyAlignment="1">
      <alignment horizontal="center"/>
    </xf>
    <xf numFmtId="164" fontId="8" fillId="16" borderId="223" xfId="0" applyNumberFormat="1" applyFont="1" applyFill="1" applyBorder="1" applyAlignment="1">
      <alignment horizontal="center"/>
    </xf>
    <xf numFmtId="164" fontId="9" fillId="3" borderId="60" xfId="0" applyNumberFormat="1" applyFont="1" applyFill="1" applyBorder="1" applyAlignment="1">
      <alignment horizontal="center" vertical="center" wrapText="1"/>
    </xf>
    <xf numFmtId="164" fontId="9" fillId="3" borderId="73" xfId="0" applyNumberFormat="1" applyFont="1" applyFill="1" applyBorder="1" applyAlignment="1">
      <alignment horizontal="center" vertical="center" wrapText="1"/>
    </xf>
    <xf numFmtId="164" fontId="8" fillId="16" borderId="49" xfId="0" applyNumberFormat="1" applyFont="1" applyFill="1" applyBorder="1" applyAlignment="1">
      <alignment horizontal="center" wrapText="1"/>
    </xf>
    <xf numFmtId="164" fontId="8" fillId="16" borderId="49" xfId="0" applyNumberFormat="1" applyFont="1" applyFill="1" applyBorder="1" applyAlignment="1">
      <alignment horizontal="center"/>
    </xf>
    <xf numFmtId="164" fontId="8" fillId="3" borderId="19" xfId="0" applyNumberFormat="1" applyFont="1" applyFill="1" applyBorder="1" applyAlignment="1">
      <alignment horizontal="center" vertical="center"/>
    </xf>
    <xf numFmtId="164" fontId="8" fillId="3" borderId="60" xfId="0" applyNumberFormat="1" applyFont="1" applyFill="1" applyBorder="1" applyAlignment="1">
      <alignment horizontal="center" vertical="center"/>
    </xf>
    <xf numFmtId="164" fontId="8" fillId="17" borderId="224" xfId="0" applyNumberFormat="1" applyFont="1" applyFill="1" applyBorder="1" applyAlignment="1">
      <alignment horizontal="center" vertical="top"/>
    </xf>
    <xf numFmtId="164" fontId="8" fillId="16" borderId="225" xfId="0" applyNumberFormat="1" applyFont="1" applyFill="1" applyBorder="1" applyAlignment="1">
      <alignment horizontal="center"/>
    </xf>
    <xf numFmtId="164" fontId="9" fillId="3" borderId="117" xfId="0" applyNumberFormat="1" applyFont="1" applyFill="1" applyBorder="1" applyAlignment="1">
      <alignment horizontal="center" vertical="center"/>
    </xf>
    <xf numFmtId="164" fontId="9" fillId="3" borderId="29" xfId="0" applyNumberFormat="1" applyFont="1" applyFill="1" applyBorder="1" applyAlignment="1">
      <alignment horizontal="center" vertical="center"/>
    </xf>
    <xf numFmtId="164" fontId="8" fillId="17" borderId="212" xfId="0" applyNumberFormat="1" applyFont="1" applyFill="1" applyBorder="1" applyAlignment="1">
      <alignment horizontal="center" vertical="center"/>
    </xf>
    <xf numFmtId="164" fontId="8" fillId="17" borderId="213" xfId="0" applyNumberFormat="1" applyFont="1" applyFill="1" applyBorder="1" applyAlignment="1">
      <alignment horizontal="center" vertical="center"/>
    </xf>
    <xf numFmtId="164" fontId="8" fillId="16" borderId="226" xfId="0" applyNumberFormat="1" applyFont="1" applyFill="1" applyBorder="1" applyAlignment="1">
      <alignment horizontal="center"/>
    </xf>
    <xf numFmtId="164" fontId="8" fillId="16" borderId="111" xfId="0" applyNumberFormat="1" applyFont="1" applyFill="1" applyBorder="1" applyAlignment="1">
      <alignment horizontal="center"/>
    </xf>
    <xf numFmtId="164" fontId="8" fillId="16" borderId="227" xfId="0" applyNumberFormat="1" applyFont="1" applyFill="1" applyBorder="1" applyAlignment="1">
      <alignment horizontal="center"/>
    </xf>
    <xf numFmtId="164" fontId="8" fillId="16" borderId="117" xfId="0" applyNumberFormat="1" applyFont="1" applyFill="1" applyBorder="1" applyAlignment="1">
      <alignment horizontal="center"/>
    </xf>
    <xf numFmtId="164" fontId="8" fillId="16" borderId="82" xfId="0" applyNumberFormat="1" applyFont="1" applyFill="1" applyBorder="1" applyAlignment="1">
      <alignment horizontal="center"/>
    </xf>
    <xf numFmtId="164" fontId="8" fillId="16" borderId="228" xfId="0" applyNumberFormat="1" applyFont="1" applyFill="1" applyBorder="1" applyAlignment="1">
      <alignment horizontal="center"/>
    </xf>
    <xf numFmtId="164" fontId="9" fillId="3" borderId="119" xfId="0" applyNumberFormat="1" applyFont="1" applyFill="1" applyBorder="1" applyAlignment="1">
      <alignment horizontal="center" vertical="center"/>
    </xf>
    <xf numFmtId="164" fontId="8" fillId="16" borderId="215" xfId="0" applyNumberFormat="1" applyFont="1" applyFill="1" applyBorder="1" applyAlignment="1">
      <alignment horizontal="center"/>
    </xf>
    <xf numFmtId="164" fontId="8" fillId="16" borderId="48" xfId="0" applyNumberFormat="1" applyFont="1" applyFill="1" applyBorder="1" applyAlignment="1">
      <alignment horizontal="center"/>
    </xf>
    <xf numFmtId="164" fontId="8" fillId="17" borderId="31" xfId="0" applyNumberFormat="1" applyFont="1" applyFill="1" applyBorder="1" applyAlignment="1">
      <alignment horizontal="center" vertical="center"/>
    </xf>
    <xf numFmtId="164" fontId="9" fillId="3" borderId="95" xfId="0" applyNumberFormat="1" applyFont="1" applyFill="1" applyBorder="1" applyAlignment="1">
      <alignment horizontal="center" vertical="center"/>
    </xf>
    <xf numFmtId="164" fontId="8" fillId="17" borderId="87" xfId="0" applyNumberFormat="1" applyFont="1" applyFill="1" applyBorder="1" applyAlignment="1">
      <alignment horizontal="center" vertical="center"/>
    </xf>
    <xf numFmtId="164" fontId="8" fillId="17" borderId="88" xfId="0" applyNumberFormat="1" applyFont="1" applyFill="1" applyBorder="1" applyAlignment="1">
      <alignment horizontal="center" vertical="center"/>
    </xf>
    <xf numFmtId="164" fontId="8" fillId="17" borderId="91" xfId="0" applyNumberFormat="1" applyFont="1" applyFill="1" applyBorder="1" applyAlignment="1">
      <alignment horizontal="center" vertical="center"/>
    </xf>
    <xf numFmtId="164" fontId="9" fillId="3" borderId="229" xfId="0" applyNumberFormat="1" applyFont="1" applyFill="1" applyBorder="1" applyAlignment="1">
      <alignment horizontal="center" vertical="center"/>
    </xf>
    <xf numFmtId="164" fontId="9" fillId="3" borderId="230" xfId="0" applyNumberFormat="1" applyFont="1" applyFill="1" applyBorder="1" applyAlignment="1">
      <alignment horizontal="center" vertical="center"/>
    </xf>
    <xf numFmtId="164" fontId="9" fillId="4" borderId="218" xfId="0" applyNumberFormat="1" applyFont="1" applyFill="1" applyBorder="1" applyAlignment="1">
      <alignment horizontal="center"/>
    </xf>
    <xf numFmtId="164" fontId="9" fillId="4" borderId="211" xfId="0" applyNumberFormat="1" applyFont="1" applyFill="1" applyBorder="1" applyAlignment="1">
      <alignment horizontal="center"/>
    </xf>
    <xf numFmtId="164" fontId="9" fillId="3" borderId="231" xfId="0" applyNumberFormat="1" applyFont="1" applyFill="1" applyBorder="1" applyAlignment="1">
      <alignment horizontal="center" vertical="center"/>
    </xf>
    <xf numFmtId="164" fontId="9" fillId="4" borderId="232" xfId="0" applyNumberFormat="1" applyFont="1" applyFill="1" applyBorder="1" applyAlignment="1">
      <alignment horizontal="center" vertical="center"/>
    </xf>
    <xf numFmtId="164" fontId="9" fillId="4" borderId="233" xfId="0" applyNumberFormat="1" applyFont="1" applyFill="1" applyBorder="1" applyAlignment="1">
      <alignment horizontal="center" vertical="center"/>
    </xf>
    <xf numFmtId="164" fontId="9" fillId="3" borderId="15" xfId="0" applyNumberFormat="1" applyFont="1" applyFill="1" applyBorder="1" applyAlignment="1">
      <alignment horizontal="center" vertical="center"/>
    </xf>
    <xf numFmtId="164" fontId="9" fillId="3" borderId="234" xfId="0" applyNumberFormat="1" applyFont="1" applyFill="1" applyBorder="1" applyAlignment="1">
      <alignment horizontal="center" vertical="center"/>
    </xf>
    <xf numFmtId="164" fontId="8" fillId="17" borderId="94" xfId="0" applyNumberFormat="1" applyFont="1" applyFill="1" applyBorder="1" applyAlignment="1">
      <alignment horizontal="center" vertical="center"/>
    </xf>
    <xf numFmtId="164" fontId="8" fillId="17" borderId="235" xfId="0" applyNumberFormat="1" applyFont="1" applyFill="1" applyBorder="1" applyAlignment="1">
      <alignment horizontal="center" vertical="center"/>
    </xf>
    <xf numFmtId="164" fontId="9" fillId="3" borderId="122" xfId="0" applyNumberFormat="1" applyFont="1" applyFill="1" applyBorder="1" applyAlignment="1">
      <alignment horizontal="center" vertical="center"/>
    </xf>
    <xf numFmtId="164" fontId="9" fillId="3" borderId="237" xfId="0" applyNumberFormat="1" applyFont="1" applyFill="1" applyBorder="1" applyAlignment="1">
      <alignment horizontal="center" vertical="center"/>
    </xf>
    <xf numFmtId="164" fontId="9" fillId="3" borderId="238" xfId="0" applyNumberFormat="1" applyFont="1" applyFill="1" applyBorder="1" applyAlignment="1">
      <alignment horizontal="center" vertical="center"/>
    </xf>
    <xf numFmtId="164" fontId="9" fillId="3" borderId="227" xfId="0" applyNumberFormat="1" applyFont="1" applyFill="1" applyBorder="1" applyAlignment="1">
      <alignment horizontal="center" vertical="center"/>
    </xf>
    <xf numFmtId="164" fontId="8" fillId="19" borderId="60" xfId="0" applyNumberFormat="1" applyFont="1" applyFill="1" applyBorder="1" applyAlignment="1">
      <alignment horizontal="center" vertical="center"/>
    </xf>
    <xf numFmtId="164" fontId="8" fillId="17" borderId="169" xfId="0" applyNumberFormat="1" applyFont="1" applyFill="1" applyBorder="1" applyAlignment="1">
      <alignment horizontal="center" vertical="center"/>
    </xf>
    <xf numFmtId="164" fontId="8" fillId="17" borderId="82" xfId="0" applyNumberFormat="1" applyFont="1" applyFill="1" applyBorder="1" applyAlignment="1">
      <alignment horizontal="center" vertical="center"/>
    </xf>
    <xf numFmtId="164" fontId="8" fillId="17" borderId="234" xfId="0" applyNumberFormat="1" applyFont="1" applyFill="1" applyBorder="1" applyAlignment="1">
      <alignment horizontal="center" vertical="center"/>
    </xf>
    <xf numFmtId="164" fontId="8" fillId="19" borderId="212" xfId="0" applyNumberFormat="1" applyFont="1" applyFill="1" applyBorder="1" applyAlignment="1">
      <alignment horizontal="center" vertical="center"/>
    </xf>
    <xf numFmtId="164" fontId="8" fillId="19" borderId="213" xfId="0" applyNumberFormat="1" applyFont="1" applyFill="1" applyBorder="1" applyAlignment="1">
      <alignment horizontal="center" vertical="center"/>
    </xf>
    <xf numFmtId="164" fontId="8" fillId="17" borderId="170" xfId="0" applyNumberFormat="1" applyFont="1" applyFill="1" applyBorder="1" applyAlignment="1">
      <alignment horizontal="center" vertical="center"/>
    </xf>
    <xf numFmtId="164" fontId="8" fillId="21" borderId="18" xfId="0" applyNumberFormat="1" applyFont="1" applyFill="1" applyBorder="1" applyAlignment="1">
      <alignment horizontal="center" vertical="top"/>
    </xf>
    <xf numFmtId="164" fontId="9" fillId="3" borderId="14" xfId="0" applyNumberFormat="1" applyFont="1" applyFill="1" applyBorder="1" applyAlignment="1">
      <alignment horizontal="center" vertical="top"/>
    </xf>
    <xf numFmtId="164" fontId="8" fillId="21" borderId="215" xfId="0" applyNumberFormat="1" applyFont="1" applyFill="1" applyBorder="1" applyAlignment="1">
      <alignment horizontal="center" vertical="top"/>
    </xf>
    <xf numFmtId="164" fontId="8" fillId="21" borderId="48" xfId="0" applyNumberFormat="1" applyFont="1" applyFill="1" applyBorder="1" applyAlignment="1">
      <alignment horizontal="center" vertical="top"/>
    </xf>
    <xf numFmtId="164" fontId="8" fillId="21" borderId="222" xfId="0" applyNumberFormat="1" applyFont="1" applyFill="1" applyBorder="1" applyAlignment="1">
      <alignment horizontal="center" vertical="top"/>
    </xf>
    <xf numFmtId="164" fontId="8" fillId="19" borderId="18" xfId="0" applyNumberFormat="1" applyFont="1" applyFill="1" applyBorder="1" applyAlignment="1">
      <alignment horizontal="center" vertical="top"/>
    </xf>
    <xf numFmtId="164" fontId="8" fillId="16" borderId="34" xfId="0" applyNumberFormat="1" applyFont="1" applyFill="1" applyBorder="1" applyAlignment="1">
      <alignment horizontal="center"/>
    </xf>
    <xf numFmtId="164" fontId="8" fillId="16" borderId="239" xfId="0" applyNumberFormat="1" applyFont="1" applyFill="1" applyBorder="1" applyAlignment="1">
      <alignment horizontal="center"/>
    </xf>
    <xf numFmtId="164" fontId="8" fillId="19" borderId="214" xfId="0" applyNumberFormat="1" applyFont="1" applyFill="1" applyBorder="1" applyAlignment="1">
      <alignment horizontal="center" vertical="top"/>
    </xf>
    <xf numFmtId="164" fontId="8" fillId="19" borderId="223" xfId="0" applyNumberFormat="1" applyFont="1" applyFill="1" applyBorder="1" applyAlignment="1">
      <alignment horizontal="center" vertical="top"/>
    </xf>
    <xf numFmtId="164" fontId="8" fillId="17" borderId="232" xfId="0" applyNumberFormat="1" applyFont="1" applyFill="1" applyBorder="1" applyAlignment="1">
      <alignment horizontal="center" vertical="top"/>
    </xf>
    <xf numFmtId="164" fontId="8" fillId="17" borderId="240" xfId="0" applyNumberFormat="1" applyFont="1" applyFill="1" applyBorder="1" applyAlignment="1">
      <alignment horizontal="center" vertical="top"/>
    </xf>
    <xf numFmtId="164" fontId="8" fillId="19" borderId="72" xfId="0" applyNumberFormat="1" applyFont="1" applyFill="1" applyBorder="1" applyAlignment="1">
      <alignment horizontal="center" vertical="top"/>
    </xf>
    <xf numFmtId="164" fontId="8" fillId="19" borderId="97" xfId="0" applyNumberFormat="1" applyFont="1" applyFill="1" applyBorder="1" applyAlignment="1">
      <alignment horizontal="center" vertical="top"/>
    </xf>
    <xf numFmtId="164" fontId="8" fillId="17" borderId="234" xfId="0" applyNumberFormat="1" applyFont="1" applyFill="1" applyBorder="1" applyAlignment="1">
      <alignment horizontal="center" vertical="top"/>
    </xf>
    <xf numFmtId="164" fontId="8" fillId="17" borderId="241" xfId="0" applyNumberFormat="1" applyFont="1" applyFill="1" applyBorder="1" applyAlignment="1">
      <alignment horizontal="center" vertical="top"/>
    </xf>
    <xf numFmtId="164" fontId="7" fillId="22" borderId="125" xfId="0" applyNumberFormat="1" applyFont="1" applyFill="1" applyBorder="1" applyAlignment="1">
      <alignment horizontal="center" vertical="top"/>
    </xf>
    <xf numFmtId="164" fontId="7" fillId="22" borderId="242" xfId="0" applyNumberFormat="1" applyFont="1" applyFill="1" applyBorder="1" applyAlignment="1">
      <alignment horizontal="center" vertical="top"/>
    </xf>
    <xf numFmtId="164" fontId="8" fillId="19" borderId="226" xfId="0" applyNumberFormat="1" applyFont="1" applyFill="1" applyBorder="1" applyAlignment="1">
      <alignment horizontal="center" vertical="top"/>
    </xf>
    <xf numFmtId="164" fontId="8" fillId="19" borderId="111" xfId="0" applyNumberFormat="1" applyFont="1" applyFill="1" applyBorder="1" applyAlignment="1">
      <alignment horizontal="center" vertical="top"/>
    </xf>
    <xf numFmtId="164" fontId="8" fillId="19" borderId="227" xfId="0" applyNumberFormat="1" applyFont="1" applyFill="1" applyBorder="1" applyAlignment="1">
      <alignment horizontal="center" vertical="top"/>
    </xf>
    <xf numFmtId="164" fontId="7" fillId="22" borderId="243" xfId="0" applyNumberFormat="1" applyFont="1" applyFill="1" applyBorder="1" applyAlignment="1">
      <alignment horizontal="center" vertical="top"/>
    </xf>
    <xf numFmtId="164" fontId="7" fillId="22" borderId="244" xfId="0" applyNumberFormat="1" applyFont="1" applyFill="1" applyBorder="1" applyAlignment="1">
      <alignment horizontal="center" vertical="top"/>
    </xf>
    <xf numFmtId="164" fontId="7" fillId="22" borderId="245" xfId="0" applyNumberFormat="1" applyFont="1" applyFill="1" applyBorder="1" applyAlignment="1">
      <alignment horizontal="center" vertical="top"/>
    </xf>
    <xf numFmtId="0" fontId="18" fillId="0" borderId="246" xfId="0" applyFont="1" applyBorder="1" applyAlignment="1">
      <alignment horizontal="left" vertical="top" wrapText="1" indent="2"/>
    </xf>
    <xf numFmtId="164" fontId="16" fillId="0" borderId="234" xfId="0" applyNumberFormat="1" applyFont="1" applyBorder="1" applyAlignment="1">
      <alignment horizontal="center" vertical="top" wrapText="1"/>
    </xf>
    <xf numFmtId="164" fontId="16" fillId="0" borderId="169" xfId="0" applyNumberFormat="1" applyFont="1" applyBorder="1" applyAlignment="1">
      <alignment horizontal="center" vertical="top" wrapText="1"/>
    </xf>
    <xf numFmtId="164" fontId="16" fillId="12" borderId="176" xfId="0" applyNumberFormat="1" applyFont="1" applyFill="1" applyBorder="1" applyAlignment="1">
      <alignment horizontal="center" vertical="top" wrapText="1"/>
    </xf>
    <xf numFmtId="164" fontId="30" fillId="0" borderId="234" xfId="0" applyNumberFormat="1" applyFont="1" applyBorder="1" applyAlignment="1">
      <alignment horizontal="center" vertical="top" wrapText="1"/>
    </xf>
    <xf numFmtId="164" fontId="16" fillId="0" borderId="247" xfId="0" applyNumberFormat="1" applyFont="1" applyBorder="1" applyAlignment="1">
      <alignment horizontal="center" vertical="top" wrapText="1"/>
    </xf>
    <xf numFmtId="164" fontId="33" fillId="0" borderId="60" xfId="0" applyNumberFormat="1" applyFont="1" applyBorder="1" applyAlignment="1">
      <alignment horizontal="center" vertical="top" wrapText="1"/>
    </xf>
    <xf numFmtId="164" fontId="16" fillId="0" borderId="51" xfId="0" applyNumberFormat="1" applyFont="1" applyBorder="1" applyAlignment="1">
      <alignment horizontal="center" vertical="top" wrapText="1"/>
    </xf>
    <xf numFmtId="164" fontId="15" fillId="13" borderId="201" xfId="0" applyNumberFormat="1" applyFont="1" applyFill="1" applyBorder="1" applyAlignment="1">
      <alignment horizontal="center" vertical="top" wrapText="1"/>
    </xf>
    <xf numFmtId="164" fontId="33" fillId="0" borderId="87" xfId="0" applyNumberFormat="1" applyFont="1" applyBorder="1" applyAlignment="1">
      <alignment horizontal="center" vertical="top" wrapText="1"/>
    </xf>
    <xf numFmtId="0" fontId="18" fillId="0" borderId="182" xfId="0" applyFont="1" applyBorder="1" applyAlignment="1">
      <alignment horizontal="center" vertical="top" wrapText="1"/>
    </xf>
    <xf numFmtId="0" fontId="18" fillId="0" borderId="248" xfId="0" applyFont="1" applyBorder="1" applyAlignment="1">
      <alignment horizontal="center" vertical="top" wrapText="1"/>
    </xf>
    <xf numFmtId="0" fontId="18" fillId="0" borderId="249" xfId="0" applyFont="1" applyBorder="1" applyAlignment="1">
      <alignment vertical="top" wrapText="1"/>
    </xf>
    <xf numFmtId="0" fontId="17" fillId="0" borderId="183" xfId="0" applyFont="1" applyBorder="1" applyAlignment="1">
      <alignment horizontal="center" vertical="top" textRotation="90"/>
    </xf>
    <xf numFmtId="0" fontId="17" fillId="0" borderId="250" xfId="0" applyFont="1" applyBorder="1" applyAlignment="1">
      <alignment horizontal="center" vertical="top" textRotation="90" wrapText="1"/>
    </xf>
    <xf numFmtId="164" fontId="20" fillId="0" borderId="178" xfId="0" applyNumberFormat="1" applyFont="1" applyBorder="1" applyAlignment="1">
      <alignment horizontal="center" vertical="top"/>
    </xf>
    <xf numFmtId="164" fontId="19" fillId="0" borderId="182" xfId="0" applyNumberFormat="1" applyFont="1" applyBorder="1" applyAlignment="1">
      <alignment horizontal="center" vertical="top"/>
    </xf>
    <xf numFmtId="164" fontId="19" fillId="0" borderId="249" xfId="0" applyNumberFormat="1" applyFont="1" applyBorder="1" applyAlignment="1">
      <alignment horizontal="center" vertical="top"/>
    </xf>
    <xf numFmtId="164" fontId="20" fillId="0" borderId="250" xfId="0" applyNumberFormat="1" applyFont="1" applyBorder="1" applyAlignment="1">
      <alignment horizontal="center" vertical="top"/>
    </xf>
    <xf numFmtId="164" fontId="21" fillId="0" borderId="249" xfId="0" applyNumberFormat="1" applyFont="1" applyBorder="1" applyAlignment="1">
      <alignment horizontal="center" vertical="top"/>
    </xf>
    <xf numFmtId="164" fontId="21" fillId="0" borderId="250" xfId="0" applyNumberFormat="1" applyFont="1" applyBorder="1" applyAlignment="1">
      <alignment horizontal="center" vertical="top"/>
    </xf>
    <xf numFmtId="164" fontId="20" fillId="0" borderId="179" xfId="0" applyNumberFormat="1" applyFont="1" applyBorder="1" applyAlignment="1">
      <alignment horizontal="center" vertical="top"/>
    </xf>
    <xf numFmtId="164" fontId="20" fillId="0" borderId="249" xfId="0" applyNumberFormat="1" applyFont="1" applyBorder="1" applyAlignment="1">
      <alignment horizontal="center" vertical="top"/>
    </xf>
    <xf numFmtId="164" fontId="20" fillId="0" borderId="181" xfId="0" applyNumberFormat="1" applyFont="1" applyBorder="1" applyAlignment="1">
      <alignment horizontal="center" vertical="top"/>
    </xf>
    <xf numFmtId="164" fontId="8" fillId="0" borderId="182" xfId="0" applyNumberFormat="1" applyFont="1" applyBorder="1" applyAlignment="1">
      <alignment horizontal="center" vertical="top"/>
    </xf>
    <xf numFmtId="164" fontId="8" fillId="0" borderId="249" xfId="0" applyNumberFormat="1" applyFont="1" applyBorder="1" applyAlignment="1">
      <alignment horizontal="center" vertical="top"/>
    </xf>
    <xf numFmtId="164" fontId="8" fillId="0" borderId="250" xfId="0" applyNumberFormat="1" applyFont="1" applyBorder="1" applyAlignment="1">
      <alignment horizontal="center" vertical="top"/>
    </xf>
    <xf numFmtId="164" fontId="15" fillId="13" borderId="193" xfId="0" applyNumberFormat="1" applyFont="1" applyFill="1" applyBorder="1" applyAlignment="1">
      <alignment horizontal="center" vertical="top" wrapText="1"/>
    </xf>
    <xf numFmtId="0" fontId="23" fillId="0" borderId="51" xfId="0" applyFont="1" applyBorder="1" applyAlignment="1">
      <alignment horizontal="left" vertical="top" wrapText="1" indent="1"/>
    </xf>
    <xf numFmtId="164" fontId="15" fillId="0" borderId="52" xfId="0" applyNumberFormat="1" applyFont="1" applyBorder="1" applyAlignment="1">
      <alignment horizontal="center" vertical="top" wrapText="1"/>
    </xf>
    <xf numFmtId="164" fontId="15" fillId="0" borderId="60" xfId="0" applyNumberFormat="1" applyFont="1" applyBorder="1" applyAlignment="1">
      <alignment horizontal="center" vertical="top" wrapText="1"/>
    </xf>
    <xf numFmtId="164" fontId="17" fillId="0" borderId="156" xfId="0" applyNumberFormat="1" applyFont="1" applyBorder="1" applyAlignment="1">
      <alignment horizontal="center" vertical="top"/>
    </xf>
    <xf numFmtId="0" fontId="1" fillId="14" borderId="26" xfId="0" applyFont="1" applyFill="1" applyBorder="1" applyAlignment="1">
      <alignment horizontal="left" vertical="top" textRotation="90" wrapText="1"/>
    </xf>
    <xf numFmtId="0" fontId="1" fillId="14" borderId="26" xfId="0" applyFont="1" applyFill="1" applyBorder="1" applyAlignment="1">
      <alignment horizontal="center" vertical="top" textRotation="90"/>
    </xf>
    <xf numFmtId="0" fontId="1" fillId="14" borderId="27" xfId="0" applyFont="1" applyFill="1" applyBorder="1" applyAlignment="1">
      <alignment horizontal="center" vertical="top" textRotation="90"/>
    </xf>
    <xf numFmtId="164" fontId="9" fillId="4" borderId="16" xfId="0" applyNumberFormat="1" applyFont="1" applyFill="1" applyBorder="1" applyAlignment="1">
      <alignment horizontal="center"/>
    </xf>
    <xf numFmtId="164" fontId="9" fillId="4" borderId="33" xfId="0" applyNumberFormat="1" applyFont="1" applyFill="1" applyBorder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164" fontId="9" fillId="4" borderId="236" xfId="0" applyNumberFormat="1" applyFont="1" applyFill="1" applyBorder="1" applyAlignment="1">
      <alignment horizontal="center"/>
    </xf>
    <xf numFmtId="164" fontId="9" fillId="4" borderId="221" xfId="0" applyNumberFormat="1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9" fillId="3" borderId="17" xfId="0" applyFont="1" applyFill="1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49" fontId="8" fillId="19" borderId="108" xfId="0" applyNumberFormat="1" applyFont="1" applyFill="1" applyBorder="1" applyAlignment="1">
      <alignment horizontal="right" vertical="top"/>
    </xf>
    <xf numFmtId="0" fontId="3" fillId="20" borderId="34" xfId="0" applyFont="1" applyFill="1" applyBorder="1"/>
    <xf numFmtId="0" fontId="3" fillId="20" borderId="109" xfId="0" applyFont="1" applyFill="1" applyBorder="1"/>
    <xf numFmtId="0" fontId="3" fillId="4" borderId="18" xfId="0" applyFont="1" applyFill="1" applyBorder="1" applyAlignment="1">
      <alignment horizontal="center" vertical="top" wrapText="1"/>
    </xf>
    <xf numFmtId="0" fontId="3" fillId="4" borderId="18" xfId="0" applyFont="1" applyFill="1" applyBorder="1"/>
    <xf numFmtId="0" fontId="3" fillId="4" borderId="31" xfId="0" applyFont="1" applyFill="1" applyBorder="1"/>
    <xf numFmtId="0" fontId="9" fillId="3" borderId="39" xfId="0" applyFont="1" applyFill="1" applyBorder="1" applyAlignment="1">
      <alignment horizontal="left" vertical="top" wrapText="1"/>
    </xf>
    <xf numFmtId="0" fontId="3" fillId="4" borderId="10" xfId="0" applyFont="1" applyFill="1" applyBorder="1"/>
    <xf numFmtId="0" fontId="3" fillId="4" borderId="57" xfId="0" applyFont="1" applyFill="1" applyBorder="1"/>
    <xf numFmtId="0" fontId="9" fillId="3" borderId="38" xfId="0" applyFont="1" applyFill="1" applyBorder="1" applyAlignment="1">
      <alignment horizontal="center" vertical="top" wrapText="1"/>
    </xf>
    <xf numFmtId="0" fontId="3" fillId="4" borderId="11" xfId="0" applyFont="1" applyFill="1" applyBorder="1"/>
    <xf numFmtId="0" fontId="3" fillId="4" borderId="56" xfId="0" applyFont="1" applyFill="1" applyBorder="1"/>
    <xf numFmtId="49" fontId="9" fillId="3" borderId="38" xfId="0" applyNumberFormat="1" applyFont="1" applyFill="1" applyBorder="1" applyAlignment="1">
      <alignment horizontal="center" vertical="top" wrapText="1"/>
    </xf>
    <xf numFmtId="49" fontId="9" fillId="3" borderId="17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/>
    <xf numFmtId="0" fontId="3" fillId="4" borderId="58" xfId="0" applyFont="1" applyFill="1" applyBorder="1"/>
    <xf numFmtId="49" fontId="8" fillId="17" borderId="15" xfId="0" applyNumberFormat="1" applyFont="1" applyFill="1" applyBorder="1" applyAlignment="1">
      <alignment horizontal="right" vertical="top"/>
    </xf>
    <xf numFmtId="0" fontId="3" fillId="18" borderId="18" xfId="0" applyFont="1" applyFill="1" applyBorder="1"/>
    <xf numFmtId="0" fontId="3" fillId="18" borderId="19" xfId="0" applyFont="1" applyFill="1" applyBorder="1"/>
    <xf numFmtId="0" fontId="9" fillId="3" borderId="18" xfId="0" applyFont="1" applyFill="1" applyBorder="1" applyAlignment="1">
      <alignment horizontal="center" vertical="top" wrapText="1"/>
    </xf>
    <xf numFmtId="0" fontId="8" fillId="9" borderId="108" xfId="0" applyFont="1" applyFill="1" applyBorder="1" applyAlignment="1">
      <alignment horizontal="left" vertical="center" wrapText="1"/>
    </xf>
    <xf numFmtId="0" fontId="3" fillId="4" borderId="34" xfId="0" applyFont="1" applyFill="1" applyBorder="1"/>
    <xf numFmtId="0" fontId="3" fillId="4" borderId="0" xfId="0" applyFont="1" applyFill="1" applyBorder="1"/>
    <xf numFmtId="0" fontId="3" fillId="4" borderId="109" xfId="0" applyFont="1" applyFill="1" applyBorder="1"/>
    <xf numFmtId="49" fontId="8" fillId="17" borderId="113" xfId="0" applyNumberFormat="1" applyFont="1" applyFill="1" applyBorder="1" applyAlignment="1">
      <alignment horizontal="right" vertical="top"/>
    </xf>
    <xf numFmtId="0" fontId="3" fillId="18" borderId="110" xfId="0" applyFont="1" applyFill="1" applyBorder="1"/>
    <xf numFmtId="0" fontId="3" fillId="18" borderId="83" xfId="0" applyFont="1" applyFill="1" applyBorder="1"/>
    <xf numFmtId="49" fontId="8" fillId="19" borderId="18" xfId="0" applyNumberFormat="1" applyFont="1" applyFill="1" applyBorder="1" applyAlignment="1">
      <alignment horizontal="right" vertical="top"/>
    </xf>
    <xf numFmtId="0" fontId="3" fillId="20" borderId="18" xfId="0" applyFont="1" applyFill="1" applyBorder="1"/>
    <xf numFmtId="0" fontId="3" fillId="20" borderId="31" xfId="0" applyFont="1" applyFill="1" applyBorder="1"/>
    <xf numFmtId="0" fontId="1" fillId="2" borderId="32" xfId="0" applyFont="1" applyFill="1" applyBorder="1" applyAlignment="1">
      <alignment horizontal="center" vertical="top"/>
    </xf>
    <xf numFmtId="0" fontId="3" fillId="0" borderId="18" xfId="0" applyFont="1" applyBorder="1"/>
    <xf numFmtId="0" fontId="3" fillId="0" borderId="31" xfId="0" applyFont="1" applyBorder="1"/>
    <xf numFmtId="49" fontId="8" fillId="7" borderId="18" xfId="0" applyNumberFormat="1" applyFont="1" applyFill="1" applyBorder="1" applyAlignment="1">
      <alignment horizontal="left" vertical="center" wrapText="1"/>
    </xf>
    <xf numFmtId="0" fontId="3" fillId="0" borderId="73" xfId="0" applyFont="1" applyBorder="1"/>
    <xf numFmtId="49" fontId="9" fillId="3" borderId="17" xfId="0" applyNumberFormat="1" applyFont="1" applyFill="1" applyBorder="1" applyAlignment="1">
      <alignment horizontal="center" vertical="center" textRotation="90"/>
    </xf>
    <xf numFmtId="0" fontId="3" fillId="4" borderId="58" xfId="0" applyFont="1" applyFill="1" applyBorder="1" applyAlignment="1">
      <alignment vertical="center"/>
    </xf>
    <xf numFmtId="49" fontId="9" fillId="3" borderId="40" xfId="0" applyNumberFormat="1" applyFont="1" applyFill="1" applyBorder="1" applyAlignment="1">
      <alignment horizontal="center" vertical="top" textRotation="90"/>
    </xf>
    <xf numFmtId="0" fontId="3" fillId="4" borderId="59" xfId="0" applyFont="1" applyFill="1" applyBorder="1"/>
    <xf numFmtId="49" fontId="9" fillId="3" borderId="40" xfId="0" applyNumberFormat="1" applyFont="1" applyFill="1" applyBorder="1" applyAlignment="1">
      <alignment horizontal="center" vertical="top" wrapText="1"/>
    </xf>
    <xf numFmtId="49" fontId="8" fillId="14" borderId="11" xfId="0" applyNumberFormat="1" applyFont="1" applyFill="1" applyBorder="1" applyAlignment="1">
      <alignment horizontal="center" vertical="top"/>
    </xf>
    <xf numFmtId="0" fontId="3" fillId="15" borderId="11" xfId="0" applyFont="1" applyFill="1" applyBorder="1"/>
    <xf numFmtId="0" fontId="3" fillId="15" borderId="56" xfId="0" applyFont="1" applyFill="1" applyBorder="1"/>
    <xf numFmtId="49" fontId="8" fillId="3" borderId="11" xfId="0" applyNumberFormat="1" applyFont="1" applyFill="1" applyBorder="1" applyAlignment="1">
      <alignment horizontal="center" vertical="top"/>
    </xf>
    <xf numFmtId="49" fontId="8" fillId="3" borderId="38" xfId="0" applyNumberFormat="1" applyFont="1" applyFill="1" applyBorder="1" applyAlignment="1">
      <alignment horizontal="center" vertical="top"/>
    </xf>
    <xf numFmtId="49" fontId="8" fillId="4" borderId="38" xfId="0" applyNumberFormat="1" applyFont="1" applyFill="1" applyBorder="1" applyAlignment="1">
      <alignment horizontal="center" vertical="top"/>
    </xf>
    <xf numFmtId="0" fontId="9" fillId="4" borderId="38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horizontal="center" vertical="top" wrapText="1"/>
    </xf>
    <xf numFmtId="49" fontId="9" fillId="4" borderId="17" xfId="0" applyNumberFormat="1" applyFont="1" applyFill="1" applyBorder="1" applyAlignment="1">
      <alignment horizontal="center" textRotation="90"/>
    </xf>
    <xf numFmtId="0" fontId="3" fillId="4" borderId="12" xfId="0" applyFont="1" applyFill="1" applyBorder="1" applyAlignment="1"/>
    <xf numFmtId="0" fontId="3" fillId="4" borderId="58" xfId="0" applyFont="1" applyFill="1" applyBorder="1" applyAlignment="1"/>
    <xf numFmtId="49" fontId="9" fillId="4" borderId="40" xfId="0" applyNumberFormat="1" applyFont="1" applyFill="1" applyBorder="1" applyAlignment="1">
      <alignment horizontal="center" vertical="top" textRotation="90"/>
    </xf>
    <xf numFmtId="0" fontId="3" fillId="4" borderId="13" xfId="0" applyFont="1" applyFill="1" applyBorder="1"/>
    <xf numFmtId="49" fontId="9" fillId="4" borderId="40" xfId="0" applyNumberFormat="1" applyFont="1" applyFill="1" applyBorder="1" applyAlignment="1">
      <alignment horizontal="center" vertical="top"/>
    </xf>
    <xf numFmtId="49" fontId="9" fillId="4" borderId="17" xfId="0" applyNumberFormat="1" applyFont="1" applyFill="1" applyBorder="1" applyAlignment="1">
      <alignment horizontal="center" vertical="center" textRotation="90"/>
    </xf>
    <xf numFmtId="0" fontId="3" fillId="4" borderId="12" xfId="0" applyFont="1" applyFill="1" applyBorder="1" applyAlignment="1">
      <alignment vertical="center"/>
    </xf>
    <xf numFmtId="49" fontId="9" fillId="4" borderId="117" xfId="0" applyNumberFormat="1" applyFont="1" applyFill="1" applyBorder="1" applyAlignment="1">
      <alignment horizontal="center" vertical="top"/>
    </xf>
    <xf numFmtId="0" fontId="3" fillId="4" borderId="119" xfId="0" applyFont="1" applyFill="1" applyBorder="1"/>
    <xf numFmtId="0" fontId="9" fillId="3" borderId="14" xfId="0" applyFont="1" applyFill="1" applyBorder="1" applyAlignment="1">
      <alignment horizontal="left" vertical="top" wrapText="1"/>
    </xf>
    <xf numFmtId="0" fontId="3" fillId="4" borderId="69" xfId="0" applyFont="1" applyFill="1" applyBorder="1"/>
    <xf numFmtId="49" fontId="8" fillId="14" borderId="60" xfId="0" applyNumberFormat="1" applyFont="1" applyFill="1" applyBorder="1" applyAlignment="1">
      <alignment horizontal="center" vertical="top"/>
    </xf>
    <xf numFmtId="0" fontId="3" fillId="15" borderId="60" xfId="0" applyFont="1" applyFill="1" applyBorder="1"/>
    <xf numFmtId="49" fontId="8" fillId="2" borderId="60" xfId="0" applyNumberFormat="1" applyFont="1" applyFill="1" applyBorder="1" applyAlignment="1">
      <alignment horizontal="center" vertical="top"/>
    </xf>
    <xf numFmtId="0" fontId="3" fillId="0" borderId="60" xfId="0" applyFont="1" applyBorder="1"/>
    <xf numFmtId="49" fontId="8" fillId="2" borderId="39" xfId="0" applyNumberFormat="1" applyFont="1" applyFill="1" applyBorder="1" applyAlignment="1">
      <alignment horizontal="center" vertical="top"/>
    </xf>
    <xf numFmtId="0" fontId="3" fillId="0" borderId="57" xfId="0" applyFont="1" applyBorder="1"/>
    <xf numFmtId="49" fontId="8" fillId="3" borderId="38" xfId="0" applyNumberFormat="1" applyFont="1" applyFill="1" applyBorder="1" applyAlignment="1">
      <alignment horizontal="center" vertical="top" wrapText="1"/>
    </xf>
    <xf numFmtId="0" fontId="3" fillId="18" borderId="31" xfId="0" applyFont="1" applyFill="1" applyBorder="1"/>
    <xf numFmtId="0" fontId="1" fillId="2" borderId="117" xfId="0" applyFont="1" applyFill="1" applyBorder="1" applyAlignment="1">
      <alignment horizontal="center" vertical="top"/>
    </xf>
    <xf numFmtId="0" fontId="3" fillId="0" borderId="34" xfId="0" applyFont="1" applyBorder="1"/>
    <xf numFmtId="0" fontId="3" fillId="0" borderId="109" xfId="0" applyFont="1" applyBorder="1"/>
    <xf numFmtId="0" fontId="9" fillId="3" borderId="38" xfId="0" applyFont="1" applyFill="1" applyBorder="1" applyAlignment="1">
      <alignment horizontal="left" vertical="top" wrapText="1"/>
    </xf>
    <xf numFmtId="0" fontId="9" fillId="3" borderId="108" xfId="0" applyFont="1" applyFill="1" applyBorder="1" applyAlignment="1">
      <alignment horizontal="center" vertical="top"/>
    </xf>
    <xf numFmtId="0" fontId="3" fillId="4" borderId="107" xfId="0" applyFont="1" applyFill="1" applyBorder="1"/>
    <xf numFmtId="0" fontId="8" fillId="20" borderId="18" xfId="0" applyFont="1" applyFill="1" applyBorder="1" applyAlignment="1">
      <alignment horizontal="right"/>
    </xf>
    <xf numFmtId="0" fontId="9" fillId="3" borderId="49" xfId="0" applyFont="1" applyFill="1" applyBorder="1" applyAlignment="1">
      <alignment horizontal="center" vertical="top" wrapText="1"/>
    </xf>
    <xf numFmtId="0" fontId="3" fillId="4" borderId="49" xfId="0" applyFont="1" applyFill="1" applyBorder="1"/>
    <xf numFmtId="0" fontId="3" fillId="4" borderId="52" xfId="0" applyFont="1" applyFill="1" applyBorder="1"/>
    <xf numFmtId="49" fontId="8" fillId="9" borderId="15" xfId="0" applyNumberFormat="1" applyFont="1" applyFill="1" applyBorder="1" applyAlignment="1">
      <alignment horizontal="left" vertical="top"/>
    </xf>
    <xf numFmtId="49" fontId="9" fillId="3" borderId="17" xfId="0" applyNumberFormat="1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vertical="center" wrapText="1"/>
    </xf>
    <xf numFmtId="0" fontId="3" fillId="4" borderId="58" xfId="0" applyFont="1" applyFill="1" applyBorder="1" applyAlignment="1">
      <alignment vertical="center" wrapText="1"/>
    </xf>
    <xf numFmtId="49" fontId="8" fillId="4" borderId="40" xfId="0" applyNumberFormat="1" applyFont="1" applyFill="1" applyBorder="1" applyAlignment="1">
      <alignment horizontal="center" vertical="top"/>
    </xf>
    <xf numFmtId="0" fontId="9" fillId="3" borderId="39" xfId="0" applyFont="1" applyFill="1" applyBorder="1" applyAlignment="1">
      <alignment horizontal="center" vertical="top" wrapText="1"/>
    </xf>
    <xf numFmtId="0" fontId="3" fillId="0" borderId="10" xfId="0" applyFont="1" applyBorder="1"/>
    <xf numFmtId="49" fontId="8" fillId="3" borderId="108" xfId="0" applyNumberFormat="1" applyFont="1" applyFill="1" applyBorder="1" applyAlignment="1">
      <alignment horizontal="center" vertical="top" wrapText="1"/>
    </xf>
    <xf numFmtId="0" fontId="3" fillId="4" borderId="28" xfId="0" applyFont="1" applyFill="1" applyBorder="1"/>
    <xf numFmtId="0" fontId="3" fillId="4" borderId="11" xfId="0" applyFont="1" applyFill="1" applyBorder="1" applyAlignment="1">
      <alignment horizontal="left"/>
    </xf>
    <xf numFmtId="0" fontId="3" fillId="4" borderId="56" xfId="0" applyFont="1" applyFill="1" applyBorder="1" applyAlignment="1">
      <alignment horizontal="left"/>
    </xf>
    <xf numFmtId="49" fontId="8" fillId="4" borderId="39" xfId="0" applyNumberFormat="1" applyFont="1" applyFill="1" applyBorder="1" applyAlignment="1">
      <alignment horizontal="center" vertical="top"/>
    </xf>
    <xf numFmtId="0" fontId="9" fillId="3" borderId="76" xfId="0" applyFont="1" applyFill="1" applyBorder="1" applyAlignment="1">
      <alignment horizontal="center" vertical="top"/>
    </xf>
    <xf numFmtId="0" fontId="3" fillId="4" borderId="65" xfId="0" applyFont="1" applyFill="1" applyBorder="1"/>
    <xf numFmtId="0" fontId="8" fillId="18" borderId="18" xfId="0" applyFont="1" applyFill="1" applyBorder="1" applyAlignment="1">
      <alignment horizontal="right"/>
    </xf>
    <xf numFmtId="0" fontId="9" fillId="3" borderId="36" xfId="0" applyFont="1" applyFill="1" applyBorder="1" applyAlignment="1">
      <alignment horizontal="center" vertical="top" wrapText="1"/>
    </xf>
    <xf numFmtId="0" fontId="3" fillId="4" borderId="36" xfId="0" applyFont="1" applyFill="1" applyBorder="1"/>
    <xf numFmtId="0" fontId="3" fillId="4" borderId="37" xfId="0" applyFont="1" applyFill="1" applyBorder="1"/>
    <xf numFmtId="0" fontId="3" fillId="4" borderId="19" xfId="0" applyFont="1" applyFill="1" applyBorder="1"/>
    <xf numFmtId="0" fontId="9" fillId="3" borderId="14" xfId="0" applyFont="1" applyFill="1" applyBorder="1" applyAlignment="1">
      <alignment horizontal="center" vertical="top" wrapText="1"/>
    </xf>
    <xf numFmtId="0" fontId="9" fillId="3" borderId="74" xfId="0" applyFont="1" applyFill="1" applyBorder="1" applyAlignment="1">
      <alignment horizontal="center" vertical="top" wrapText="1"/>
    </xf>
    <xf numFmtId="1" fontId="8" fillId="2" borderId="39" xfId="0" applyNumberFormat="1" applyFont="1" applyFill="1" applyBorder="1" applyAlignment="1">
      <alignment horizontal="center" vertical="top"/>
    </xf>
    <xf numFmtId="49" fontId="9" fillId="3" borderId="40" xfId="0" applyNumberFormat="1" applyFont="1" applyFill="1" applyBorder="1" applyAlignment="1">
      <alignment horizontal="center" vertical="top"/>
    </xf>
    <xf numFmtId="49" fontId="9" fillId="3" borderId="54" xfId="0" applyNumberFormat="1" applyFont="1" applyFill="1" applyBorder="1" applyAlignment="1">
      <alignment horizontal="center" vertical="top"/>
    </xf>
    <xf numFmtId="0" fontId="3" fillId="4" borderId="93" xfId="0" applyFont="1" applyFill="1" applyBorder="1"/>
    <xf numFmtId="0" fontId="9" fillId="3" borderId="111" xfId="0" applyFont="1" applyFill="1" applyBorder="1" applyAlignment="1">
      <alignment horizontal="left" vertical="top" wrapText="1"/>
    </xf>
    <xf numFmtId="0" fontId="9" fillId="3" borderId="43" xfId="0" applyFont="1" applyFill="1" applyBorder="1" applyAlignment="1">
      <alignment horizontal="center" vertical="top"/>
    </xf>
    <xf numFmtId="0" fontId="9" fillId="3" borderId="43" xfId="0" applyFont="1" applyFill="1" applyBorder="1" applyAlignment="1">
      <alignment horizontal="center" vertical="top" wrapText="1"/>
    </xf>
    <xf numFmtId="0" fontId="9" fillId="3" borderId="32" xfId="0" applyFont="1" applyFill="1" applyBorder="1" applyAlignment="1">
      <alignment horizontal="center" vertical="top" wrapText="1"/>
    </xf>
    <xf numFmtId="49" fontId="8" fillId="9" borderId="108" xfId="0" applyNumberFormat="1" applyFont="1" applyFill="1" applyBorder="1" applyAlignment="1">
      <alignment horizontal="left" vertical="top"/>
    </xf>
    <xf numFmtId="49" fontId="8" fillId="14" borderId="82" xfId="0" applyNumberFormat="1" applyFont="1" applyFill="1" applyBorder="1" applyAlignment="1">
      <alignment horizontal="center" vertical="top"/>
    </xf>
    <xf numFmtId="49" fontId="8" fillId="14" borderId="88" xfId="0" applyNumberFormat="1" applyFont="1" applyFill="1" applyBorder="1" applyAlignment="1">
      <alignment horizontal="center" vertical="top"/>
    </xf>
    <xf numFmtId="49" fontId="8" fillId="2" borderId="82" xfId="0" applyNumberFormat="1" applyFont="1" applyFill="1" applyBorder="1" applyAlignment="1">
      <alignment horizontal="center" vertical="top"/>
    </xf>
    <xf numFmtId="49" fontId="8" fillId="2" borderId="88" xfId="0" applyNumberFormat="1" applyFont="1" applyFill="1" applyBorder="1" applyAlignment="1">
      <alignment horizontal="center" vertical="top"/>
    </xf>
    <xf numFmtId="0" fontId="8" fillId="18" borderId="73" xfId="0" applyFont="1" applyFill="1" applyBorder="1" applyAlignment="1">
      <alignment horizontal="right"/>
    </xf>
    <xf numFmtId="0" fontId="3" fillId="18" borderId="73" xfId="0" applyFont="1" applyFill="1" applyBorder="1"/>
    <xf numFmtId="0" fontId="3" fillId="18" borderId="81" xfId="0" applyFont="1" applyFill="1" applyBorder="1"/>
    <xf numFmtId="0" fontId="3" fillId="4" borderId="73" xfId="0" applyFont="1" applyFill="1" applyBorder="1"/>
    <xf numFmtId="0" fontId="3" fillId="4" borderId="81" xfId="0" applyFont="1" applyFill="1" applyBorder="1"/>
    <xf numFmtId="49" fontId="8" fillId="14" borderId="85" xfId="0" applyNumberFormat="1" applyFont="1" applyFill="1" applyBorder="1" applyAlignment="1">
      <alignment horizontal="center" vertical="top"/>
    </xf>
    <xf numFmtId="49" fontId="8" fillId="2" borderId="85" xfId="0" applyNumberFormat="1" applyFont="1" applyFill="1" applyBorder="1" applyAlignment="1">
      <alignment horizontal="center" vertical="top"/>
    </xf>
    <xf numFmtId="1" fontId="8" fillId="2" borderId="10" xfId="0" applyNumberFormat="1" applyFont="1" applyFill="1" applyBorder="1" applyAlignment="1">
      <alignment horizontal="center" vertical="top"/>
    </xf>
    <xf numFmtId="0" fontId="9" fillId="4" borderId="11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3" borderId="53" xfId="0" applyFont="1" applyFill="1" applyBorder="1" applyAlignment="1">
      <alignment horizontal="center" vertical="top"/>
    </xf>
    <xf numFmtId="0" fontId="3" fillId="4" borderId="53" xfId="0" applyFont="1" applyFill="1" applyBorder="1"/>
    <xf numFmtId="49" fontId="9" fillId="3" borderId="12" xfId="0" applyNumberFormat="1" applyFont="1" applyFill="1" applyBorder="1" applyAlignment="1">
      <alignment horizontal="center" vertical="center" textRotation="90"/>
    </xf>
    <xf numFmtId="49" fontId="9" fillId="3" borderId="13" xfId="0" applyNumberFormat="1" applyFont="1" applyFill="1" applyBorder="1" applyAlignment="1">
      <alignment horizontal="center" vertical="top" textRotation="90"/>
    </xf>
    <xf numFmtId="49" fontId="9" fillId="3" borderId="13" xfId="0" applyNumberFormat="1" applyFont="1" applyFill="1" applyBorder="1" applyAlignment="1">
      <alignment horizontal="center" vertical="top"/>
    </xf>
    <xf numFmtId="0" fontId="9" fillId="3" borderId="68" xfId="0" applyFont="1" applyFill="1" applyBorder="1" applyAlignment="1">
      <alignment horizontal="left" vertical="top" wrapText="1"/>
    </xf>
    <xf numFmtId="0" fontId="3" fillId="4" borderId="68" xfId="0" applyFont="1" applyFill="1" applyBorder="1"/>
    <xf numFmtId="0" fontId="9" fillId="3" borderId="11" xfId="0" applyFont="1" applyFill="1" applyBorder="1" applyAlignment="1">
      <alignment horizontal="center" vertical="top"/>
    </xf>
    <xf numFmtId="1" fontId="8" fillId="3" borderId="11" xfId="0" applyNumberFormat="1" applyFont="1" applyFill="1" applyBorder="1" applyAlignment="1">
      <alignment horizontal="center" vertical="top"/>
    </xf>
    <xf numFmtId="49" fontId="8" fillId="3" borderId="43" xfId="0" applyNumberFormat="1" applyFont="1" applyFill="1" applyBorder="1" applyAlignment="1">
      <alignment horizontal="center" vertical="top"/>
    </xf>
    <xf numFmtId="0" fontId="9" fillId="3" borderId="53" xfId="0" applyFont="1" applyFill="1" applyBorder="1" applyAlignment="1">
      <alignment horizontal="center" vertical="top" wrapText="1"/>
    </xf>
    <xf numFmtId="1" fontId="8" fillId="2" borderId="60" xfId="0" applyNumberFormat="1" applyFont="1" applyFill="1" applyBorder="1" applyAlignment="1">
      <alignment horizontal="center" vertical="top"/>
    </xf>
    <xf numFmtId="49" fontId="8" fillId="3" borderId="3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left" vertical="top" wrapText="1"/>
    </xf>
    <xf numFmtId="0" fontId="3" fillId="4" borderId="63" xfId="0" applyFont="1" applyFill="1" applyBorder="1" applyAlignment="1">
      <alignment wrapText="1"/>
    </xf>
    <xf numFmtId="0" fontId="3" fillId="4" borderId="63" xfId="0" applyFont="1" applyFill="1" applyBorder="1"/>
    <xf numFmtId="0" fontId="3" fillId="4" borderId="64" xfId="0" applyFont="1" applyFill="1" applyBorder="1"/>
    <xf numFmtId="49" fontId="8" fillId="2" borderId="11" xfId="0" applyNumberFormat="1" applyFont="1" applyFill="1" applyBorder="1" applyAlignment="1">
      <alignment horizontal="center" vertical="top"/>
    </xf>
    <xf numFmtId="0" fontId="3" fillId="0" borderId="63" xfId="0" applyFont="1" applyBorder="1"/>
    <xf numFmtId="1" fontId="8" fillId="2" borderId="11" xfId="0" applyNumberFormat="1" applyFont="1" applyFill="1" applyBorder="1" applyAlignment="1">
      <alignment horizontal="center" vertical="top"/>
    </xf>
    <xf numFmtId="0" fontId="3" fillId="0" borderId="56" xfId="0" applyFont="1" applyBorder="1"/>
    <xf numFmtId="0" fontId="9" fillId="3" borderId="11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center" vertical="center" textRotation="90" wrapText="1"/>
    </xf>
    <xf numFmtId="0" fontId="9" fillId="3" borderId="84" xfId="0" applyFont="1" applyFill="1" applyBorder="1" applyAlignment="1">
      <alignment horizontal="left" vertical="top" wrapText="1"/>
    </xf>
    <xf numFmtId="0" fontId="9" fillId="3" borderId="92" xfId="0" applyFont="1" applyFill="1" applyBorder="1" applyAlignment="1">
      <alignment horizontal="left" vertical="top" wrapText="1"/>
    </xf>
    <xf numFmtId="0" fontId="3" fillId="4" borderId="96" xfId="0" applyFont="1" applyFill="1" applyBorder="1"/>
    <xf numFmtId="49" fontId="9" fillId="3" borderId="86" xfId="0" applyNumberFormat="1" applyFont="1" applyFill="1" applyBorder="1" applyAlignment="1">
      <alignment horizontal="center" vertical="top"/>
    </xf>
    <xf numFmtId="49" fontId="8" fillId="17" borderId="73" xfId="0" applyNumberFormat="1" applyFont="1" applyFill="1" applyBorder="1" applyAlignment="1">
      <alignment horizontal="right" vertical="top"/>
    </xf>
    <xf numFmtId="0" fontId="9" fillId="3" borderId="73" xfId="0" applyFont="1" applyFill="1" applyBorder="1" applyAlignment="1">
      <alignment horizontal="center" vertical="top" wrapText="1"/>
    </xf>
    <xf numFmtId="49" fontId="8" fillId="9" borderId="34" xfId="0" applyNumberFormat="1" applyFont="1" applyFill="1" applyBorder="1" applyAlignment="1">
      <alignment horizontal="left" vertical="top"/>
    </xf>
    <xf numFmtId="0" fontId="3" fillId="4" borderId="35" xfId="0" applyFont="1" applyFill="1" applyBorder="1"/>
    <xf numFmtId="0" fontId="9" fillId="3" borderId="76" xfId="0" applyFont="1" applyFill="1" applyBorder="1" applyAlignment="1">
      <alignment horizontal="center" vertical="top" wrapText="1"/>
    </xf>
    <xf numFmtId="49" fontId="8" fillId="3" borderId="60" xfId="0" applyNumberFormat="1" applyFont="1" applyFill="1" applyBorder="1" applyAlignment="1">
      <alignment horizontal="center" vertical="top"/>
    </xf>
    <xf numFmtId="0" fontId="3" fillId="4" borderId="60" xfId="0" applyFont="1" applyFill="1" applyBorder="1"/>
    <xf numFmtId="0" fontId="9" fillId="4" borderId="39" xfId="0" applyFont="1" applyFill="1" applyBorder="1" applyAlignment="1">
      <alignment horizontal="left" vertical="top" wrapText="1"/>
    </xf>
    <xf numFmtId="49" fontId="8" fillId="14" borderId="38" xfId="0" applyNumberFormat="1" applyFont="1" applyFill="1" applyBorder="1" applyAlignment="1">
      <alignment horizontal="center" vertical="top"/>
    </xf>
    <xf numFmtId="49" fontId="8" fillId="2" borderId="38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9" fillId="3" borderId="14" xfId="0" applyNumberFormat="1" applyFont="1" applyFill="1" applyBorder="1" applyAlignment="1">
      <alignment horizontal="center" vertical="top"/>
    </xf>
    <xf numFmtId="49" fontId="9" fillId="3" borderId="68" xfId="0" applyNumberFormat="1" applyFont="1" applyFill="1" applyBorder="1" applyAlignment="1">
      <alignment horizontal="center" vertical="top"/>
    </xf>
    <xf numFmtId="0" fontId="3" fillId="4" borderId="72" xfId="0" applyFont="1" applyFill="1" applyBorder="1"/>
    <xf numFmtId="0" fontId="8" fillId="8" borderId="15" xfId="0" applyFont="1" applyFill="1" applyBorder="1" applyAlignment="1">
      <alignment horizontal="left" vertical="top" wrapText="1"/>
    </xf>
    <xf numFmtId="0" fontId="3" fillId="0" borderId="35" xfId="0" applyFont="1" applyBorder="1"/>
    <xf numFmtId="0" fontId="1" fillId="2" borderId="36" xfId="0" applyFont="1" applyFill="1" applyBorder="1" applyAlignment="1">
      <alignment horizontal="center" vertical="top"/>
    </xf>
    <xf numFmtId="0" fontId="3" fillId="0" borderId="36" xfId="0" applyFont="1" applyBorder="1"/>
    <xf numFmtId="0" fontId="3" fillId="0" borderId="37" xfId="0" applyFont="1" applyBorder="1"/>
    <xf numFmtId="49" fontId="8" fillId="5" borderId="28" xfId="0" applyNumberFormat="1" applyFont="1" applyFill="1" applyBorder="1" applyAlignment="1">
      <alignment horizontal="left" vertical="top" wrapText="1"/>
    </xf>
    <xf numFmtId="0" fontId="3" fillId="0" borderId="0" xfId="0" applyFont="1" applyBorder="1"/>
    <xf numFmtId="0" fontId="3" fillId="0" borderId="29" xfId="0" applyFont="1" applyBorder="1"/>
    <xf numFmtId="0" fontId="4" fillId="0" borderId="0" xfId="0" applyFont="1" applyBorder="1" applyAlignment="1"/>
    <xf numFmtId="0" fontId="4" fillId="0" borderId="30" xfId="0" applyFont="1" applyBorder="1" applyAlignment="1"/>
    <xf numFmtId="0" fontId="8" fillId="6" borderId="18" xfId="0" applyFont="1" applyFill="1" applyBorder="1" applyAlignment="1">
      <alignment horizontal="left" vertical="top" wrapText="1"/>
    </xf>
    <xf numFmtId="0" fontId="3" fillId="0" borderId="19" xfId="0" applyFont="1" applyBorder="1"/>
    <xf numFmtId="0" fontId="8" fillId="7" borderId="1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center" vertical="top"/>
    </xf>
    <xf numFmtId="0" fontId="3" fillId="0" borderId="16" xfId="0" applyFont="1" applyBorder="1"/>
    <xf numFmtId="0" fontId="1" fillId="2" borderId="17" xfId="0" applyFont="1" applyFill="1" applyBorder="1" applyAlignment="1">
      <alignment horizontal="center" vertical="top" textRotation="90" wrapText="1"/>
    </xf>
    <xf numFmtId="0" fontId="3" fillId="0" borderId="23" xfId="0" applyFont="1" applyBorder="1"/>
    <xf numFmtId="0" fontId="1" fillId="2" borderId="14" xfId="0" applyFont="1" applyFill="1" applyBorder="1" applyAlignment="1">
      <alignment horizontal="center" vertical="top" textRotation="90" wrapText="1"/>
    </xf>
    <xf numFmtId="0" fontId="3" fillId="0" borderId="25" xfId="0" applyFont="1" applyBorder="1"/>
    <xf numFmtId="0" fontId="1" fillId="2" borderId="14" xfId="0" applyFont="1" applyFill="1" applyBorder="1" applyAlignment="1">
      <alignment horizontal="center" vertical="top" textRotation="90"/>
    </xf>
    <xf numFmtId="0" fontId="1" fillId="2" borderId="3" xfId="0" applyFont="1" applyFill="1" applyBorder="1" applyAlignment="1">
      <alignment horizontal="center" vertical="top" textRotation="90" wrapText="1"/>
    </xf>
    <xf numFmtId="0" fontId="3" fillId="0" borderId="11" xfId="0" applyFont="1" applyBorder="1"/>
    <xf numFmtId="0" fontId="3" fillId="0" borderId="22" xfId="0" applyFont="1" applyBorder="1"/>
    <xf numFmtId="0" fontId="1" fillId="2" borderId="4" xfId="0" applyFont="1" applyFill="1" applyBorder="1" applyAlignment="1">
      <alignment horizontal="center" vertical="top" textRotation="90" wrapText="1"/>
    </xf>
    <xf numFmtId="0" fontId="3" fillId="0" borderId="12" xfId="0" applyFont="1" applyBorder="1"/>
    <xf numFmtId="0" fontId="1" fillId="2" borderId="5" xfId="0" applyFont="1" applyFill="1" applyBorder="1" applyAlignment="1">
      <alignment horizontal="center" vertical="top" textRotation="90" wrapText="1"/>
    </xf>
    <xf numFmtId="0" fontId="3" fillId="0" borderId="13" xfId="0" applyFont="1" applyBorder="1"/>
    <xf numFmtId="0" fontId="3" fillId="0" borderId="24" xfId="0" applyFont="1" applyBorder="1"/>
    <xf numFmtId="0" fontId="7" fillId="14" borderId="6" xfId="0" applyFont="1" applyFill="1" applyBorder="1" applyAlignment="1">
      <alignment horizontal="center" vertical="top" wrapText="1"/>
    </xf>
    <xf numFmtId="0" fontId="3" fillId="15" borderId="7" xfId="0" applyFont="1" applyFill="1" applyBorder="1"/>
    <xf numFmtId="0" fontId="3" fillId="15" borderId="8" xfId="0" applyFont="1" applyFill="1" applyBorder="1"/>
    <xf numFmtId="0" fontId="1" fillId="14" borderId="14" xfId="0" applyFont="1" applyFill="1" applyBorder="1" applyAlignment="1">
      <alignment horizontal="left" vertical="top" textRotation="90" wrapText="1"/>
    </xf>
    <xf numFmtId="0" fontId="3" fillId="15" borderId="25" xfId="0" applyFont="1" applyFill="1" applyBorder="1"/>
    <xf numFmtId="0" fontId="1" fillId="14" borderId="15" xfId="0" applyFont="1" applyFill="1" applyBorder="1" applyAlignment="1">
      <alignment horizontal="center" vertical="top"/>
    </xf>
    <xf numFmtId="0" fontId="3" fillId="15" borderId="16" xfId="0" applyFont="1" applyFill="1" applyBorder="1"/>
    <xf numFmtId="0" fontId="1" fillId="14" borderId="17" xfId="0" applyFont="1" applyFill="1" applyBorder="1" applyAlignment="1">
      <alignment horizontal="left" vertical="top" textRotation="90" wrapText="1"/>
    </xf>
    <xf numFmtId="0" fontId="3" fillId="15" borderId="23" xfId="0" applyFont="1" applyFill="1" applyBorder="1"/>
    <xf numFmtId="0" fontId="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textRotation="90"/>
    </xf>
    <xf numFmtId="0" fontId="3" fillId="0" borderId="9" xfId="0" applyFont="1" applyBorder="1"/>
    <xf numFmtId="0" fontId="3" fillId="0" borderId="20" xfId="0" applyFont="1" applyBorder="1"/>
    <xf numFmtId="0" fontId="1" fillId="2" borderId="2" xfId="0" applyFont="1" applyFill="1" applyBorder="1" applyAlignment="1">
      <alignment horizontal="center" vertical="top" textRotation="90" wrapText="1"/>
    </xf>
    <xf numFmtId="0" fontId="3" fillId="0" borderId="21" xfId="0" applyFont="1" applyBorder="1"/>
    <xf numFmtId="0" fontId="1" fillId="0" borderId="3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0" borderId="7" xfId="0" applyFont="1" applyBorder="1"/>
    <xf numFmtId="0" fontId="3" fillId="0" borderId="8" xfId="0" applyFont="1" applyBorder="1"/>
    <xf numFmtId="0" fontId="7" fillId="14" borderId="5" xfId="0" applyFont="1" applyFill="1" applyBorder="1" applyAlignment="1">
      <alignment horizontal="center" vertical="top" textRotation="90" wrapText="1"/>
    </xf>
    <xf numFmtId="0" fontId="3" fillId="15" borderId="13" xfId="0" applyFont="1" applyFill="1" applyBorder="1"/>
    <xf numFmtId="0" fontId="3" fillId="15" borderId="24" xfId="0" applyFont="1" applyFill="1" applyBorder="1"/>
    <xf numFmtId="0" fontId="7" fillId="2" borderId="6" xfId="0" applyFont="1" applyFill="1" applyBorder="1" applyAlignment="1">
      <alignment horizontal="center" vertical="top"/>
    </xf>
    <xf numFmtId="0" fontId="10" fillId="0" borderId="142" xfId="0" applyFont="1" applyBorder="1" applyAlignment="1">
      <alignment horizontal="left"/>
    </xf>
    <xf numFmtId="164" fontId="10" fillId="0" borderId="143" xfId="0" applyNumberFormat="1" applyFont="1" applyBorder="1" applyAlignment="1">
      <alignment horizontal="center"/>
    </xf>
    <xf numFmtId="164" fontId="10" fillId="0" borderId="144" xfId="0" applyNumberFormat="1" applyFont="1" applyBorder="1" applyAlignment="1">
      <alignment horizontal="center"/>
    </xf>
    <xf numFmtId="164" fontId="10" fillId="0" borderId="145" xfId="0" applyNumberFormat="1" applyFont="1" applyBorder="1" applyAlignment="1">
      <alignment horizontal="center"/>
    </xf>
    <xf numFmtId="164" fontId="10" fillId="0" borderId="147" xfId="0" applyNumberFormat="1" applyFont="1" applyBorder="1" applyAlignment="1">
      <alignment horizontal="center"/>
    </xf>
    <xf numFmtId="0" fontId="10" fillId="0" borderId="146" xfId="0" applyFont="1" applyBorder="1" applyAlignment="1">
      <alignment horizontal="center"/>
    </xf>
    <xf numFmtId="0" fontId="13" fillId="0" borderId="149" xfId="0" applyFont="1" applyBorder="1" applyAlignment="1">
      <alignment horizontal="right"/>
    </xf>
    <xf numFmtId="164" fontId="13" fillId="0" borderId="150" xfId="0" applyNumberFormat="1" applyFont="1" applyBorder="1" applyAlignment="1">
      <alignment horizontal="center"/>
    </xf>
    <xf numFmtId="164" fontId="13" fillId="0" borderId="151" xfId="0" applyNumberFormat="1" applyFont="1" applyBorder="1" applyAlignment="1">
      <alignment horizontal="center"/>
    </xf>
    <xf numFmtId="164" fontId="13" fillId="0" borderId="152" xfId="0" applyNumberFormat="1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10" fillId="0" borderId="148" xfId="0" applyFont="1" applyBorder="1" applyAlignment="1">
      <alignment horizontal="left"/>
    </xf>
    <xf numFmtId="0" fontId="10" fillId="0" borderId="144" xfId="0" applyFont="1" applyBorder="1" applyAlignment="1">
      <alignment horizontal="left"/>
    </xf>
    <xf numFmtId="0" fontId="10" fillId="0" borderId="145" xfId="0" applyFont="1" applyBorder="1" applyAlignment="1">
      <alignment horizontal="left"/>
    </xf>
    <xf numFmtId="0" fontId="13" fillId="0" borderId="133" xfId="0" applyFont="1" applyBorder="1" applyAlignment="1" applyProtection="1">
      <alignment horizontal="center" vertical="center"/>
      <protection locked="0"/>
    </xf>
    <xf numFmtId="0" fontId="13" fillId="0" borderId="134" xfId="0" applyFont="1" applyBorder="1" applyAlignment="1" applyProtection="1">
      <alignment horizontal="center" vertical="center" wrapText="1"/>
      <protection locked="0"/>
    </xf>
    <xf numFmtId="0" fontId="13" fillId="0" borderId="135" xfId="0" applyFont="1" applyBorder="1" applyAlignment="1" applyProtection="1">
      <alignment horizontal="center" vertical="center" wrapText="1"/>
      <protection locked="0"/>
    </xf>
    <xf numFmtId="0" fontId="13" fillId="0" borderId="136" xfId="0" applyFont="1" applyBorder="1" applyAlignment="1" applyProtection="1">
      <alignment horizontal="center" vertical="center" wrapText="1"/>
      <protection locked="0"/>
    </xf>
    <xf numFmtId="0" fontId="10" fillId="0" borderId="137" xfId="0" applyFont="1" applyBorder="1" applyAlignment="1">
      <alignment horizontal="left"/>
    </xf>
    <xf numFmtId="164" fontId="10" fillId="12" borderId="138" xfId="0" applyNumberFormat="1" applyFont="1" applyFill="1" applyBorder="1" applyAlignment="1">
      <alignment horizontal="center"/>
    </xf>
    <xf numFmtId="164" fontId="10" fillId="12" borderId="139" xfId="0" applyNumberFormat="1" applyFont="1" applyFill="1" applyBorder="1" applyAlignment="1">
      <alignment horizontal="center"/>
    </xf>
    <xf numFmtId="164" fontId="10" fillId="12" borderId="140" xfId="0" applyNumberFormat="1" applyFont="1" applyFill="1" applyBorder="1" applyAlignment="1">
      <alignment horizontal="center"/>
    </xf>
    <xf numFmtId="164" fontId="10" fillId="0" borderId="138" xfId="0" applyNumberFormat="1" applyFont="1" applyBorder="1" applyAlignment="1">
      <alignment horizontal="center"/>
    </xf>
    <xf numFmtId="164" fontId="10" fillId="0" borderId="139" xfId="0" applyNumberFormat="1" applyFont="1" applyBorder="1" applyAlignment="1">
      <alignment horizontal="center"/>
    </xf>
    <xf numFmtId="164" fontId="10" fillId="0" borderId="140" xfId="0" applyNumberFormat="1" applyFont="1" applyBorder="1" applyAlignment="1">
      <alignment horizontal="center"/>
    </xf>
    <xf numFmtId="0" fontId="10" fillId="0" borderId="141" xfId="0" applyFont="1" applyBorder="1" applyAlignment="1">
      <alignment horizontal="center"/>
    </xf>
    <xf numFmtId="0" fontId="17" fillId="0" borderId="156" xfId="0" applyFont="1" applyBorder="1" applyAlignment="1" applyProtection="1">
      <alignment horizontal="center" textRotation="90"/>
      <protection locked="0"/>
    </xf>
    <xf numFmtId="0" fontId="17" fillId="0" borderId="164" xfId="0" applyFont="1" applyBorder="1" applyAlignment="1" applyProtection="1">
      <alignment horizontal="center" textRotation="90"/>
      <protection locked="0"/>
    </xf>
    <xf numFmtId="0" fontId="17" fillId="0" borderId="95" xfId="0" applyFont="1" applyBorder="1" applyAlignment="1" applyProtection="1">
      <alignment horizontal="center"/>
      <protection locked="0"/>
    </xf>
    <xf numFmtId="0" fontId="17" fillId="0" borderId="70" xfId="0" applyFont="1" applyBorder="1" applyAlignment="1" applyProtection="1">
      <alignment horizontal="center"/>
      <protection locked="0"/>
    </xf>
    <xf numFmtId="0" fontId="17" fillId="0" borderId="170" xfId="0" applyFont="1" applyBorder="1" applyAlignment="1" applyProtection="1">
      <alignment horizontal="center" textRotation="90" wrapText="1"/>
      <protection locked="0"/>
    </xf>
    <xf numFmtId="0" fontId="17" fillId="0" borderId="173" xfId="0" applyFont="1" applyBorder="1" applyAlignment="1" applyProtection="1">
      <alignment horizontal="center" textRotation="90" wrapText="1"/>
      <protection locked="0"/>
    </xf>
    <xf numFmtId="0" fontId="17" fillId="0" borderId="165" xfId="0" applyFont="1" applyBorder="1" applyAlignment="1" applyProtection="1">
      <alignment horizontal="center" textRotation="90" wrapText="1"/>
      <protection locked="0"/>
    </xf>
    <xf numFmtId="0" fontId="17" fillId="0" borderId="171" xfId="0" applyFont="1" applyBorder="1" applyAlignment="1" applyProtection="1">
      <alignment horizontal="center" textRotation="90" wrapText="1"/>
      <protection locked="0"/>
    </xf>
    <xf numFmtId="0" fontId="17" fillId="0" borderId="157" xfId="0" applyFont="1" applyBorder="1" applyAlignment="1" applyProtection="1">
      <alignment horizontal="center" vertical="top"/>
      <protection locked="0"/>
    </xf>
    <xf numFmtId="0" fontId="17" fillId="0" borderId="158" xfId="0" applyFont="1" applyBorder="1" applyAlignment="1" applyProtection="1">
      <alignment horizontal="center" vertical="top"/>
      <protection locked="0"/>
    </xf>
    <xf numFmtId="0" fontId="21" fillId="0" borderId="179" xfId="0" applyFont="1" applyBorder="1" applyAlignment="1">
      <alignment horizontal="right" vertical="top"/>
    </xf>
    <xf numFmtId="0" fontId="21" fillId="0" borderId="180" xfId="0" applyFont="1" applyBorder="1" applyAlignment="1">
      <alignment horizontal="right" vertical="top"/>
    </xf>
    <xf numFmtId="0" fontId="17" fillId="0" borderId="159" xfId="0" applyFont="1" applyBorder="1" applyAlignment="1" applyProtection="1">
      <alignment horizontal="center" vertical="top"/>
      <protection locked="0"/>
    </xf>
    <xf numFmtId="0" fontId="17" fillId="0" borderId="160" xfId="0" applyFont="1" applyBorder="1" applyAlignment="1" applyProtection="1">
      <alignment horizontal="center" vertical="top"/>
      <protection locked="0"/>
    </xf>
    <xf numFmtId="0" fontId="17" fillId="0" borderId="161" xfId="0" applyFont="1" applyBorder="1" applyAlignment="1" applyProtection="1">
      <alignment horizontal="center" vertical="top"/>
      <protection locked="0"/>
    </xf>
    <xf numFmtId="0" fontId="17" fillId="0" borderId="158" xfId="0" applyFont="1" applyBorder="1" applyAlignment="1" applyProtection="1">
      <alignment horizontal="center" vertical="top" wrapText="1"/>
      <protection locked="0"/>
    </xf>
    <xf numFmtId="0" fontId="17" fillId="0" borderId="162" xfId="0" applyFont="1" applyBorder="1" applyAlignment="1" applyProtection="1">
      <alignment horizontal="center" vertical="top" wrapText="1"/>
      <protection locked="0"/>
    </xf>
    <xf numFmtId="0" fontId="17" fillId="0" borderId="162" xfId="0" applyFont="1" applyBorder="1" applyAlignment="1" applyProtection="1">
      <alignment horizontal="center" vertical="top"/>
      <protection locked="0"/>
    </xf>
    <xf numFmtId="0" fontId="17" fillId="0" borderId="165" xfId="0" applyFont="1" applyBorder="1" applyAlignment="1" applyProtection="1">
      <alignment horizontal="center" textRotation="90"/>
      <protection locked="0"/>
    </xf>
    <xf numFmtId="0" fontId="17" fillId="0" borderId="163" xfId="0" applyFont="1" applyBorder="1" applyAlignment="1" applyProtection="1">
      <alignment horizontal="center" textRotation="90"/>
      <protection locked="0"/>
    </xf>
    <xf numFmtId="0" fontId="17" fillId="0" borderId="166" xfId="0" applyFont="1" applyBorder="1" applyAlignment="1" applyProtection="1">
      <alignment horizontal="center" textRotation="90" wrapText="1"/>
      <protection locked="0"/>
    </xf>
    <xf numFmtId="0" fontId="17" fillId="0" borderId="251" xfId="0" applyFont="1" applyBorder="1" applyAlignment="1" applyProtection="1">
      <alignment horizontal="center" textRotation="90" wrapText="1"/>
      <protection locked="0"/>
    </xf>
    <xf numFmtId="0" fontId="17" fillId="0" borderId="167" xfId="0" applyFont="1" applyBorder="1" applyAlignment="1" applyProtection="1">
      <alignment horizontal="center" textRotation="90" wrapText="1"/>
      <protection locked="0"/>
    </xf>
    <xf numFmtId="0" fontId="17" fillId="0" borderId="175" xfId="0" applyFont="1" applyBorder="1" applyAlignment="1" applyProtection="1">
      <alignment horizontal="center" textRotation="90" wrapText="1"/>
      <protection locked="0"/>
    </xf>
    <xf numFmtId="0" fontId="17" fillId="0" borderId="168" xfId="0" applyFont="1" applyBorder="1" applyAlignment="1" applyProtection="1">
      <alignment horizontal="center" textRotation="90" wrapText="1"/>
      <protection locked="0"/>
    </xf>
    <xf numFmtId="0" fontId="17" fillId="0" borderId="177" xfId="0" applyFont="1" applyBorder="1" applyAlignment="1" applyProtection="1">
      <alignment horizontal="center" textRotation="90" wrapText="1"/>
      <protection locked="0"/>
    </xf>
    <xf numFmtId="0" fontId="17" fillId="0" borderId="169" xfId="0" applyFont="1" applyBorder="1" applyAlignment="1" applyProtection="1">
      <alignment horizontal="center" textRotation="90" wrapText="1"/>
      <protection locked="0"/>
    </xf>
    <xf numFmtId="0" fontId="17" fillId="0" borderId="174" xfId="0" applyFont="1" applyBorder="1" applyAlignment="1" applyProtection="1">
      <alignment horizontal="center" textRotation="90" wrapText="1"/>
      <protection locked="0"/>
    </xf>
    <xf numFmtId="0" fontId="17" fillId="0" borderId="154" xfId="0" applyFont="1" applyBorder="1" applyAlignment="1" applyProtection="1">
      <alignment horizontal="center" textRotation="90"/>
      <protection locked="0"/>
    </xf>
    <xf numFmtId="0" fontId="17" fillId="0" borderId="155" xfId="0" applyFont="1" applyBorder="1" applyAlignment="1" applyProtection="1">
      <alignment horizontal="center" textRotation="90"/>
      <protection locked="0"/>
    </xf>
    <xf numFmtId="0" fontId="17" fillId="0" borderId="85" xfId="0" applyFont="1" applyBorder="1" applyAlignment="1" applyProtection="1">
      <alignment horizontal="center" textRotation="90"/>
      <protection locked="0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2" fillId="12" borderId="82" xfId="0" applyFont="1" applyFill="1" applyBorder="1" applyAlignment="1" applyProtection="1">
      <alignment horizontal="left" vertical="top" wrapText="1"/>
      <protection locked="0"/>
    </xf>
    <xf numFmtId="0" fontId="22" fillId="12" borderId="85" xfId="0" applyFont="1" applyFill="1" applyBorder="1" applyAlignment="1" applyProtection="1">
      <alignment horizontal="left" vertical="top" wrapText="1"/>
      <protection locked="0"/>
    </xf>
    <xf numFmtId="0" fontId="22" fillId="12" borderId="172" xfId="0" applyFont="1" applyFill="1" applyBorder="1" applyAlignment="1" applyProtection="1">
      <alignment horizontal="left" vertical="top" wrapText="1"/>
      <protection locked="0"/>
    </xf>
    <xf numFmtId="0" fontId="21" fillId="12" borderId="170" xfId="0" applyFont="1" applyFill="1" applyBorder="1" applyAlignment="1" applyProtection="1">
      <alignment horizontal="center" vertical="top" wrapText="1"/>
      <protection locked="0"/>
    </xf>
    <xf numFmtId="0" fontId="21" fillId="12" borderId="164" xfId="0" applyFont="1" applyFill="1" applyBorder="1" applyAlignment="1" applyProtection="1">
      <alignment horizontal="center" vertical="top" wrapText="1"/>
      <protection locked="0"/>
    </xf>
    <xf numFmtId="0" fontId="21" fillId="12" borderId="173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1" fillId="12" borderId="184" xfId="0" applyFont="1" applyFill="1" applyBorder="1" applyAlignment="1" applyProtection="1">
      <alignment horizontal="center" vertical="top" wrapText="1"/>
      <protection locked="0"/>
    </xf>
    <xf numFmtId="0" fontId="21" fillId="12" borderId="75" xfId="0" applyFont="1" applyFill="1" applyBorder="1" applyAlignment="1" applyProtection="1">
      <alignment horizontal="center" vertical="top" wrapText="1"/>
      <protection locked="0"/>
    </xf>
    <xf numFmtId="0" fontId="21" fillId="12" borderId="191" xfId="0" applyFont="1" applyFill="1" applyBorder="1" applyAlignment="1" applyProtection="1">
      <alignment horizontal="center" vertical="top" wrapText="1"/>
      <protection locked="0"/>
    </xf>
    <xf numFmtId="0" fontId="21" fillId="12" borderId="185" xfId="0" applyFont="1" applyFill="1" applyBorder="1" applyAlignment="1" applyProtection="1">
      <alignment horizontal="center" vertical="top" wrapText="1"/>
      <protection locked="0"/>
    </xf>
    <xf numFmtId="0" fontId="21" fillId="12" borderId="186" xfId="0" applyFont="1" applyFill="1" applyBorder="1" applyAlignment="1" applyProtection="1">
      <alignment horizontal="center" vertical="top" wrapText="1"/>
      <protection locked="0"/>
    </xf>
    <xf numFmtId="0" fontId="21" fillId="12" borderId="187" xfId="0" applyFont="1" applyFill="1" applyBorder="1" applyAlignment="1" applyProtection="1">
      <alignment horizontal="center" vertical="top" wrapText="1"/>
      <protection locked="0"/>
    </xf>
    <xf numFmtId="0" fontId="22" fillId="12" borderId="184" xfId="0" applyFont="1" applyFill="1" applyBorder="1" applyAlignment="1" applyProtection="1">
      <alignment horizontal="center" vertical="top" wrapText="1"/>
      <protection locked="0"/>
    </xf>
    <xf numFmtId="0" fontId="22" fillId="12" borderId="75" xfId="0" applyFont="1" applyFill="1" applyBorder="1" applyAlignment="1" applyProtection="1">
      <alignment horizontal="center" vertical="top" wrapText="1"/>
      <protection locked="0"/>
    </xf>
    <xf numFmtId="0" fontId="22" fillId="12" borderId="191" xfId="0" applyFont="1" applyFill="1" applyBorder="1" applyAlignment="1" applyProtection="1">
      <alignment horizontal="center" vertical="top" wrapText="1"/>
      <protection locked="0"/>
    </xf>
    <xf numFmtId="0" fontId="22" fillId="12" borderId="188" xfId="0" applyFont="1" applyFill="1" applyBorder="1" applyAlignment="1" applyProtection="1">
      <alignment horizontal="center" vertical="top" wrapText="1"/>
      <protection locked="0"/>
    </xf>
    <xf numFmtId="0" fontId="22" fillId="12" borderId="190" xfId="0" applyFont="1" applyFill="1" applyBorder="1" applyAlignment="1" applyProtection="1">
      <alignment horizontal="center" vertical="top" wrapText="1"/>
      <protection locked="0"/>
    </xf>
    <xf numFmtId="0" fontId="22" fillId="12" borderId="192" xfId="0" applyFont="1" applyFill="1" applyBorder="1" applyAlignment="1" applyProtection="1">
      <alignment horizontal="center" vertical="top" wrapText="1"/>
      <protection locked="0"/>
    </xf>
    <xf numFmtId="0" fontId="21" fillId="12" borderId="189" xfId="0" applyFont="1" applyFill="1" applyBorder="1" applyAlignment="1" applyProtection="1">
      <alignment horizontal="center" vertical="top" wrapText="1"/>
      <protection locked="0"/>
    </xf>
    <xf numFmtId="0" fontId="21" fillId="12" borderId="94" xfId="0" applyFont="1" applyFill="1" applyBorder="1" applyAlignment="1" applyProtection="1">
      <alignment horizontal="center" vertical="top" wrapText="1"/>
      <protection locked="0"/>
    </xf>
    <xf numFmtId="0" fontId="21" fillId="12" borderId="91" xfId="0" applyFont="1" applyFill="1" applyBorder="1" applyAlignment="1" applyProtection="1">
      <alignment horizontal="center" vertical="top" wrapText="1"/>
      <protection locked="0"/>
    </xf>
    <xf numFmtId="0" fontId="21" fillId="12" borderId="165" xfId="0" applyFont="1" applyFill="1" applyBorder="1" applyAlignment="1" applyProtection="1">
      <alignment horizontal="center" vertical="top" wrapText="1"/>
      <protection locked="0"/>
    </xf>
    <xf numFmtId="0" fontId="21" fillId="12" borderId="163" xfId="0" applyFont="1" applyFill="1" applyBorder="1" applyAlignment="1" applyProtection="1">
      <alignment horizontal="center" vertical="top" wrapText="1"/>
      <protection locked="0"/>
    </xf>
    <xf numFmtId="0" fontId="21" fillId="12" borderId="171" xfId="0" applyFont="1" applyFill="1" applyBorder="1" applyAlignment="1" applyProtection="1">
      <alignment horizontal="center" vertical="top" wrapText="1"/>
      <protection locked="0"/>
    </xf>
  </cellXfs>
  <cellStyles count="2">
    <cellStyle name="Įprastas" xfId="0" builtinId="0"/>
    <cellStyle name="Įprastas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ntralizuot_DK10\Desktop\strateginis_2018_2020\naujausi_ssgg\Mokyklu%20suvesti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ntralizuot_DK10\Desktop\DOKUMENTAI\SVP\2017-2019%20SVP\svietimo_suvestin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eks. l.d."/>
      <sheetName val="Zibut"/>
      <sheetName val="Azuol"/>
      <sheetName val="Pusele"/>
      <sheetName val="Zvaig"/>
      <sheetName val="Raudon"/>
      <sheetName val="Gintar"/>
      <sheetName val="Zibai"/>
      <sheetName val="Naum m.d."/>
      <sheetName val="RSM"/>
      <sheetName val="Kint"/>
      <sheetName val="Vilkyc"/>
      <sheetName val="Pamar"/>
      <sheetName val="Saugu p."/>
      <sheetName val="Jankus"/>
      <sheetName val="Usen"/>
      <sheetName val="Jukn"/>
      <sheetName val="Katyc"/>
      <sheetName val="JSMC"/>
      <sheetName val="Sveks g."/>
      <sheetName val="Vain"/>
      <sheetName val="Naum. g."/>
      <sheetName val="Vydun"/>
      <sheetName val="Pirm"/>
      <sheetName val="Sporto"/>
      <sheetName val="Meno"/>
      <sheetName val="SPT"/>
      <sheetName val="SUVSTINE"/>
      <sheetName val="Lapas1"/>
    </sheetNames>
    <sheetDataSet>
      <sheetData sheetId="0" refreshError="1">
        <row r="14">
          <cell r="P14">
            <v>128.4</v>
          </cell>
        </row>
        <row r="15">
          <cell r="AA15">
            <v>0</v>
          </cell>
          <cell r="AB15">
            <v>0</v>
          </cell>
        </row>
      </sheetData>
      <sheetData sheetId="1" refreshError="1">
        <row r="14">
          <cell r="P14">
            <v>347</v>
          </cell>
        </row>
        <row r="15">
          <cell r="AA15">
            <v>0</v>
          </cell>
          <cell r="AB15">
            <v>0</v>
          </cell>
        </row>
      </sheetData>
      <sheetData sheetId="2" refreshError="1">
        <row r="14">
          <cell r="P14">
            <v>400.9</v>
          </cell>
        </row>
        <row r="15">
          <cell r="AA15">
            <v>0</v>
          </cell>
          <cell r="AB15">
            <v>0</v>
          </cell>
        </row>
      </sheetData>
      <sheetData sheetId="3" refreshError="1">
        <row r="14">
          <cell r="P14">
            <v>290.60000000000002</v>
          </cell>
        </row>
        <row r="15">
          <cell r="AA15">
            <v>0</v>
          </cell>
          <cell r="AB15">
            <v>0</v>
          </cell>
        </row>
      </sheetData>
      <sheetData sheetId="4" refreshError="1">
        <row r="14">
          <cell r="P14">
            <v>311.7</v>
          </cell>
        </row>
        <row r="15">
          <cell r="AA15">
            <v>0</v>
          </cell>
          <cell r="AB15">
            <v>0</v>
          </cell>
        </row>
      </sheetData>
      <sheetData sheetId="5" refreshError="1">
        <row r="14">
          <cell r="P14">
            <v>336</v>
          </cell>
        </row>
        <row r="15">
          <cell r="AA15">
            <v>0</v>
          </cell>
          <cell r="AB15">
            <v>0</v>
          </cell>
        </row>
      </sheetData>
      <sheetData sheetId="6" refreshError="1">
        <row r="14">
          <cell r="P14">
            <v>299.7</v>
          </cell>
        </row>
        <row r="15">
          <cell r="AA15">
            <v>0</v>
          </cell>
          <cell r="AB15">
            <v>0</v>
          </cell>
        </row>
      </sheetData>
      <sheetData sheetId="7" refreshError="1">
        <row r="14">
          <cell r="P14">
            <v>0</v>
          </cell>
        </row>
        <row r="15">
          <cell r="AA15">
            <v>0</v>
          </cell>
          <cell r="AB15">
            <v>0</v>
          </cell>
        </row>
      </sheetData>
      <sheetData sheetId="8" refreshError="1">
        <row r="14">
          <cell r="P14">
            <v>0</v>
          </cell>
        </row>
        <row r="15">
          <cell r="AA15">
            <v>0</v>
          </cell>
          <cell r="AB15">
            <v>0</v>
          </cell>
        </row>
      </sheetData>
      <sheetData sheetId="9" refreshError="1">
        <row r="14">
          <cell r="P14">
            <v>0</v>
          </cell>
        </row>
        <row r="15">
          <cell r="AA15">
            <v>0</v>
          </cell>
          <cell r="AB15">
            <v>0</v>
          </cell>
        </row>
      </sheetData>
      <sheetData sheetId="10" refreshError="1">
        <row r="13">
          <cell r="P13">
            <v>50</v>
          </cell>
        </row>
        <row r="14">
          <cell r="AA14">
            <v>0</v>
          </cell>
          <cell r="AB14">
            <v>0</v>
          </cell>
        </row>
      </sheetData>
      <sheetData sheetId="11" refreshError="1">
        <row r="14">
          <cell r="P14">
            <v>33.988999999999997</v>
          </cell>
        </row>
        <row r="15">
          <cell r="AA15">
            <v>0</v>
          </cell>
          <cell r="AB15">
            <v>0</v>
          </cell>
        </row>
      </sheetData>
      <sheetData sheetId="12" refreshError="1">
        <row r="14">
          <cell r="P14">
            <v>75.400000000000006</v>
          </cell>
        </row>
        <row r="15">
          <cell r="AA15">
            <v>0</v>
          </cell>
          <cell r="AB15">
            <v>0</v>
          </cell>
        </row>
      </sheetData>
      <sheetData sheetId="13" refreshError="1">
        <row r="14">
          <cell r="P14">
            <v>103.32</v>
          </cell>
        </row>
        <row r="15">
          <cell r="AA15">
            <v>0</v>
          </cell>
          <cell r="AB15">
            <v>0</v>
          </cell>
        </row>
      </sheetData>
      <sheetData sheetId="14" refreshError="1">
        <row r="14">
          <cell r="P14">
            <v>58</v>
          </cell>
        </row>
        <row r="15">
          <cell r="AA15">
            <v>0</v>
          </cell>
          <cell r="AB15">
            <v>0</v>
          </cell>
        </row>
      </sheetData>
      <sheetData sheetId="15" refreshError="1">
        <row r="14">
          <cell r="P14">
            <v>17.8</v>
          </cell>
        </row>
        <row r="15">
          <cell r="AA15">
            <v>0</v>
          </cell>
          <cell r="AB15">
            <v>0</v>
          </cell>
        </row>
      </sheetData>
      <sheetData sheetId="16" refreshError="1">
        <row r="14">
          <cell r="P14">
            <v>90.6</v>
          </cell>
        </row>
        <row r="15">
          <cell r="AA15">
            <v>0</v>
          </cell>
          <cell r="AB15">
            <v>0</v>
          </cell>
        </row>
      </sheetData>
      <sheetData sheetId="17" refreshError="1">
        <row r="14">
          <cell r="P14">
            <v>0</v>
          </cell>
        </row>
        <row r="15">
          <cell r="AA15">
            <v>0</v>
          </cell>
          <cell r="AB15">
            <v>0</v>
          </cell>
        </row>
      </sheetData>
      <sheetData sheetId="18" refreshError="1">
        <row r="14">
          <cell r="P14">
            <v>0</v>
          </cell>
        </row>
        <row r="15">
          <cell r="AA15">
            <v>0</v>
          </cell>
          <cell r="AB15">
            <v>0</v>
          </cell>
        </row>
      </sheetData>
      <sheetData sheetId="19" refreshError="1">
        <row r="14">
          <cell r="P14">
            <v>0</v>
          </cell>
        </row>
        <row r="15">
          <cell r="AA15">
            <v>0</v>
          </cell>
          <cell r="AB15">
            <v>0</v>
          </cell>
        </row>
      </sheetData>
      <sheetData sheetId="20" refreshError="1">
        <row r="14">
          <cell r="P14">
            <v>46.7</v>
          </cell>
        </row>
        <row r="15">
          <cell r="AA15">
            <v>0</v>
          </cell>
          <cell r="AB15">
            <v>0</v>
          </cell>
        </row>
      </sheetData>
      <sheetData sheetId="21" refreshError="1">
        <row r="14">
          <cell r="P14">
            <v>21.3</v>
          </cell>
        </row>
        <row r="15">
          <cell r="AA15">
            <v>0</v>
          </cell>
          <cell r="AB15">
            <v>0</v>
          </cell>
        </row>
      </sheetData>
      <sheetData sheetId="22" refreshError="1">
        <row r="14">
          <cell r="P14">
            <v>0</v>
          </cell>
        </row>
        <row r="15">
          <cell r="AA15">
            <v>0</v>
          </cell>
          <cell r="AB15">
            <v>0</v>
          </cell>
        </row>
      </sheetData>
      <sheetData sheetId="23" refreshError="1">
        <row r="14">
          <cell r="P14">
            <v>0</v>
          </cell>
        </row>
        <row r="15">
          <cell r="AA15">
            <v>0</v>
          </cell>
          <cell r="AB15">
            <v>0</v>
          </cell>
        </row>
      </sheetData>
      <sheetData sheetId="24" refreshError="1">
        <row r="14">
          <cell r="P14">
            <v>0</v>
          </cell>
        </row>
        <row r="15">
          <cell r="AA15">
            <v>0</v>
          </cell>
          <cell r="AB15">
            <v>0</v>
          </cell>
        </row>
      </sheetData>
      <sheetData sheetId="25" refreshError="1">
        <row r="14">
          <cell r="P14">
            <v>0</v>
          </cell>
        </row>
        <row r="15">
          <cell r="AA15">
            <v>0</v>
          </cell>
          <cell r="AB15">
            <v>0</v>
          </cell>
        </row>
      </sheetData>
      <sheetData sheetId="26" refreshError="1">
        <row r="14">
          <cell r="P14">
            <v>0</v>
          </cell>
        </row>
        <row r="15">
          <cell r="AA15">
            <v>0</v>
          </cell>
          <cell r="AB15">
            <v>0</v>
          </cell>
        </row>
      </sheetData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kslai"/>
      <sheetName val="saltiniai"/>
      <sheetName val="islaidos"/>
      <sheetName val="lesu_poreikis"/>
    </sheetNames>
    <sheetDataSet>
      <sheetData sheetId="0">
        <row r="50">
          <cell r="N50">
            <v>0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tabSelected="1" topLeftCell="J1" zoomScale="110" zoomScaleNormal="110" zoomScaleSheetLayoutView="110" workbookViewId="0">
      <selection activeCell="AC71" sqref="AC71:AC72"/>
    </sheetView>
  </sheetViews>
  <sheetFormatPr defaultColWidth="14.42578125" defaultRowHeight="12.75" x14ac:dyDescent="0.2"/>
  <cols>
    <col min="1" max="1" width="4" style="2" customWidth="1"/>
    <col min="2" max="2" width="3.7109375" style="2" customWidth="1"/>
    <col min="3" max="3" width="3.140625" style="2" customWidth="1"/>
    <col min="4" max="4" width="3.42578125" style="2" customWidth="1"/>
    <col min="5" max="5" width="17.85546875" style="2" customWidth="1"/>
    <col min="6" max="6" width="1.42578125" style="2" customWidth="1"/>
    <col min="7" max="7" width="9.85546875" style="2" customWidth="1"/>
    <col min="8" max="8" width="2" style="2" customWidth="1"/>
    <col min="9" max="9" width="2.7109375" style="2" customWidth="1"/>
    <col min="10" max="10" width="6.42578125" style="2" customWidth="1"/>
    <col min="11" max="11" width="7.7109375" style="2" customWidth="1"/>
    <col min="12" max="12" width="7.5703125" style="2" customWidth="1"/>
    <col min="13" max="13" width="7" style="2" customWidth="1"/>
    <col min="14" max="14" width="5.140625" style="2" customWidth="1"/>
    <col min="15" max="15" width="8" style="2" customWidth="1"/>
    <col min="16" max="16" width="7.28515625" style="2" customWidth="1"/>
    <col min="17" max="17" width="7" style="2" customWidth="1"/>
    <col min="18" max="18" width="4.7109375" style="2" customWidth="1"/>
    <col min="19" max="19" width="7.85546875" style="2" customWidth="1"/>
    <col min="20" max="20" width="6.5703125" style="2" customWidth="1"/>
    <col min="21" max="21" width="6.42578125" style="2" customWidth="1"/>
    <col min="22" max="22" width="5.28515625" style="2" customWidth="1"/>
    <col min="23" max="23" width="5.140625" style="2" customWidth="1"/>
    <col min="24" max="24" width="6.42578125" style="2" customWidth="1"/>
    <col min="25" max="25" width="4.28515625" style="2" customWidth="1"/>
    <col min="26" max="26" width="5.85546875" style="2" customWidth="1"/>
    <col min="27" max="28" width="6.7109375" style="2" customWidth="1"/>
    <col min="29" max="29" width="16.7109375" style="2" customWidth="1"/>
    <col min="30" max="32" width="4.28515625" style="2" customWidth="1"/>
    <col min="33" max="16384" width="14.42578125" style="2"/>
  </cols>
  <sheetData>
    <row r="1" spans="1:33" ht="15.75" customHeight="1" x14ac:dyDescent="0.2">
      <c r="A1" s="1"/>
      <c r="B1" s="681" t="s">
        <v>150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</row>
    <row r="2" spans="1:33" ht="12.75" customHeight="1" x14ac:dyDescent="0.2">
      <c r="A2" s="1"/>
      <c r="B2" s="682" t="s">
        <v>142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</row>
    <row r="3" spans="1:33" ht="12.75" customHeight="1" thickBot="1" x14ac:dyDescent="0.25">
      <c r="A3" s="1"/>
      <c r="B3" s="681" t="s">
        <v>143</v>
      </c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</row>
    <row r="4" spans="1:33" ht="22.5" customHeight="1" thickTop="1" x14ac:dyDescent="0.2">
      <c r="A4" s="683" t="s">
        <v>0</v>
      </c>
      <c r="B4" s="686" t="s">
        <v>1</v>
      </c>
      <c r="C4" s="664" t="s">
        <v>2</v>
      </c>
      <c r="D4" s="664" t="s">
        <v>3</v>
      </c>
      <c r="E4" s="688" t="s">
        <v>4</v>
      </c>
      <c r="F4" s="664" t="s">
        <v>5</v>
      </c>
      <c r="G4" s="667" t="s">
        <v>6</v>
      </c>
      <c r="H4" s="669" t="s">
        <v>7</v>
      </c>
      <c r="I4" s="669" t="s">
        <v>8</v>
      </c>
      <c r="J4" s="669" t="s">
        <v>9</v>
      </c>
      <c r="K4" s="672" t="s">
        <v>151</v>
      </c>
      <c r="L4" s="673"/>
      <c r="M4" s="673"/>
      <c r="N4" s="674"/>
      <c r="O4" s="672" t="s">
        <v>152</v>
      </c>
      <c r="P4" s="673"/>
      <c r="Q4" s="673"/>
      <c r="R4" s="674"/>
      <c r="S4" s="689" t="s">
        <v>153</v>
      </c>
      <c r="T4" s="690"/>
      <c r="U4" s="690"/>
      <c r="V4" s="691"/>
      <c r="W4" s="689" t="s">
        <v>154</v>
      </c>
      <c r="X4" s="690"/>
      <c r="Y4" s="690"/>
      <c r="Z4" s="691"/>
      <c r="AA4" s="692" t="s">
        <v>147</v>
      </c>
      <c r="AB4" s="692" t="s">
        <v>155</v>
      </c>
      <c r="AC4" s="695" t="s">
        <v>10</v>
      </c>
      <c r="AD4" s="690"/>
      <c r="AE4" s="690"/>
      <c r="AF4" s="691"/>
    </row>
    <row r="5" spans="1:33" ht="12" customHeight="1" x14ac:dyDescent="0.2">
      <c r="A5" s="684"/>
      <c r="B5" s="563"/>
      <c r="C5" s="665"/>
      <c r="D5" s="665"/>
      <c r="E5" s="665"/>
      <c r="F5" s="665"/>
      <c r="G5" s="668"/>
      <c r="H5" s="670"/>
      <c r="I5" s="670"/>
      <c r="J5" s="670"/>
      <c r="K5" s="675" t="s">
        <v>11</v>
      </c>
      <c r="L5" s="677" t="s">
        <v>12</v>
      </c>
      <c r="M5" s="678"/>
      <c r="N5" s="679" t="s">
        <v>13</v>
      </c>
      <c r="O5" s="675" t="s">
        <v>11</v>
      </c>
      <c r="P5" s="677" t="s">
        <v>12</v>
      </c>
      <c r="Q5" s="678"/>
      <c r="R5" s="679" t="s">
        <v>13</v>
      </c>
      <c r="S5" s="661" t="s">
        <v>11</v>
      </c>
      <c r="T5" s="657" t="s">
        <v>12</v>
      </c>
      <c r="U5" s="658"/>
      <c r="V5" s="659" t="s">
        <v>13</v>
      </c>
      <c r="W5" s="661" t="s">
        <v>11</v>
      </c>
      <c r="X5" s="657" t="s">
        <v>12</v>
      </c>
      <c r="Y5" s="658"/>
      <c r="Z5" s="659" t="s">
        <v>13</v>
      </c>
      <c r="AA5" s="693"/>
      <c r="AB5" s="693"/>
      <c r="AC5" s="663" t="s">
        <v>14</v>
      </c>
      <c r="AD5" s="657" t="s">
        <v>15</v>
      </c>
      <c r="AE5" s="510"/>
      <c r="AF5" s="655"/>
    </row>
    <row r="6" spans="1:33" ht="47.45" customHeight="1" thickBot="1" x14ac:dyDescent="0.25">
      <c r="A6" s="685"/>
      <c r="B6" s="687"/>
      <c r="C6" s="666"/>
      <c r="D6" s="666"/>
      <c r="E6" s="666"/>
      <c r="F6" s="666"/>
      <c r="G6" s="660"/>
      <c r="H6" s="671"/>
      <c r="I6" s="671"/>
      <c r="J6" s="671"/>
      <c r="K6" s="676"/>
      <c r="L6" s="467" t="s">
        <v>11</v>
      </c>
      <c r="M6" s="467" t="s">
        <v>16</v>
      </c>
      <c r="N6" s="680"/>
      <c r="O6" s="676"/>
      <c r="P6" s="467" t="s">
        <v>11</v>
      </c>
      <c r="Q6" s="467" t="s">
        <v>16</v>
      </c>
      <c r="R6" s="680"/>
      <c r="S6" s="662"/>
      <c r="T6" s="3" t="s">
        <v>11</v>
      </c>
      <c r="U6" s="3" t="s">
        <v>16</v>
      </c>
      <c r="V6" s="660"/>
      <c r="W6" s="662"/>
      <c r="X6" s="3" t="s">
        <v>11</v>
      </c>
      <c r="Y6" s="3" t="s">
        <v>16</v>
      </c>
      <c r="Z6" s="660"/>
      <c r="AA6" s="694"/>
      <c r="AB6" s="694"/>
      <c r="AC6" s="662"/>
      <c r="AD6" s="468" t="s">
        <v>141</v>
      </c>
      <c r="AE6" s="468" t="s">
        <v>156</v>
      </c>
      <c r="AF6" s="469" t="s">
        <v>157</v>
      </c>
      <c r="AG6" s="4"/>
    </row>
    <row r="7" spans="1:33" ht="13.5" customHeight="1" x14ac:dyDescent="0.2">
      <c r="A7" s="649" t="s">
        <v>17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50"/>
      <c r="V7" s="650"/>
      <c r="W7" s="650"/>
      <c r="X7" s="650"/>
      <c r="Y7" s="650"/>
      <c r="Z7" s="650"/>
      <c r="AA7" s="650"/>
      <c r="AB7" s="651"/>
      <c r="AC7" s="650"/>
      <c r="AD7" s="652"/>
      <c r="AE7" s="652"/>
      <c r="AF7" s="653"/>
      <c r="AG7" s="4"/>
    </row>
    <row r="8" spans="1:33" ht="12.75" customHeight="1" x14ac:dyDescent="0.2">
      <c r="A8" s="217" t="s">
        <v>18</v>
      </c>
      <c r="B8" s="654" t="s">
        <v>19</v>
      </c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1"/>
      <c r="AC8" s="509"/>
      <c r="AD8" s="510"/>
      <c r="AE8" s="510"/>
      <c r="AF8" s="655"/>
      <c r="AG8" s="4"/>
    </row>
    <row r="9" spans="1:33" ht="12.75" customHeight="1" x14ac:dyDescent="0.2">
      <c r="A9" s="217" t="s">
        <v>18</v>
      </c>
      <c r="B9" s="5" t="s">
        <v>18</v>
      </c>
      <c r="C9" s="656" t="s">
        <v>20</v>
      </c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1"/>
      <c r="AC9" s="509"/>
      <c r="AD9" s="510"/>
      <c r="AE9" s="510"/>
      <c r="AF9" s="655"/>
    </row>
    <row r="10" spans="1:33" ht="16.5" customHeight="1" x14ac:dyDescent="0.2">
      <c r="A10" s="218" t="s">
        <v>18</v>
      </c>
      <c r="B10" s="7" t="s">
        <v>18</v>
      </c>
      <c r="C10" s="6" t="s">
        <v>18</v>
      </c>
      <c r="D10" s="644" t="s">
        <v>21</v>
      </c>
      <c r="E10" s="510"/>
      <c r="F10" s="510"/>
      <c r="G10" s="510"/>
      <c r="H10" s="510"/>
      <c r="I10" s="510"/>
      <c r="J10" s="510"/>
      <c r="K10" s="548"/>
      <c r="L10" s="548"/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645"/>
      <c r="AC10" s="646"/>
      <c r="AD10" s="647"/>
      <c r="AE10" s="647"/>
      <c r="AF10" s="648"/>
    </row>
    <row r="11" spans="1:33" ht="22.15" customHeight="1" x14ac:dyDescent="0.2">
      <c r="A11" s="638" t="s">
        <v>18</v>
      </c>
      <c r="B11" s="543" t="s">
        <v>18</v>
      </c>
      <c r="C11" s="639" t="s">
        <v>18</v>
      </c>
      <c r="D11" s="523" t="s">
        <v>18</v>
      </c>
      <c r="E11" s="525" t="s">
        <v>22</v>
      </c>
      <c r="F11" s="488"/>
      <c r="G11" s="514" t="s">
        <v>23</v>
      </c>
      <c r="H11" s="516" t="s">
        <v>149</v>
      </c>
      <c r="I11" s="579" t="s">
        <v>132</v>
      </c>
      <c r="J11" s="8" t="s">
        <v>24</v>
      </c>
      <c r="K11" s="9">
        <v>423.9</v>
      </c>
      <c r="L11" s="10">
        <v>423.9</v>
      </c>
      <c r="M11" s="11">
        <v>380</v>
      </c>
      <c r="N11" s="12"/>
      <c r="O11" s="9">
        <f>P11+R11</f>
        <v>425.8</v>
      </c>
      <c r="P11" s="13">
        <v>420.8</v>
      </c>
      <c r="Q11" s="13">
        <v>381.6</v>
      </c>
      <c r="R11" s="339">
        <v>5</v>
      </c>
      <c r="S11" s="349">
        <f>T11+V11</f>
        <v>0</v>
      </c>
      <c r="T11" s="13">
        <v>0</v>
      </c>
      <c r="U11" s="13">
        <v>0</v>
      </c>
      <c r="V11" s="350">
        <v>0</v>
      </c>
      <c r="W11" s="15">
        <v>0</v>
      </c>
      <c r="X11" s="16">
        <v>0</v>
      </c>
      <c r="Y11" s="13">
        <v>0</v>
      </c>
      <c r="Z11" s="14">
        <v>0</v>
      </c>
      <c r="AA11" s="17">
        <v>448.9</v>
      </c>
      <c r="AB11" s="18">
        <v>467.1</v>
      </c>
      <c r="AC11" s="615" t="s">
        <v>158</v>
      </c>
      <c r="AD11" s="600">
        <v>1</v>
      </c>
      <c r="AE11" s="600">
        <v>10</v>
      </c>
      <c r="AF11" s="611"/>
    </row>
    <row r="12" spans="1:33" ht="18.600000000000001" customHeight="1" x14ac:dyDescent="0.2">
      <c r="A12" s="519"/>
      <c r="B12" s="640"/>
      <c r="C12" s="619"/>
      <c r="D12" s="522"/>
      <c r="E12" s="599"/>
      <c r="F12" s="600"/>
      <c r="G12" s="603"/>
      <c r="H12" s="604"/>
      <c r="I12" s="605"/>
      <c r="J12" s="19" t="s">
        <v>25</v>
      </c>
      <c r="K12" s="20">
        <f>L12+N12</f>
        <v>0</v>
      </c>
      <c r="L12" s="21"/>
      <c r="M12" s="21"/>
      <c r="N12" s="22"/>
      <c r="O12" s="20">
        <f>P12+R12</f>
        <v>0</v>
      </c>
      <c r="P12" s="23"/>
      <c r="Q12" s="23"/>
      <c r="R12" s="340"/>
      <c r="S12" s="344">
        <v>0</v>
      </c>
      <c r="T12" s="23">
        <v>0</v>
      </c>
      <c r="U12" s="23">
        <v>0</v>
      </c>
      <c r="V12" s="345">
        <v>0</v>
      </c>
      <c r="W12" s="25">
        <v>0</v>
      </c>
      <c r="X12" s="23">
        <v>0</v>
      </c>
      <c r="Y12" s="23">
        <v>0</v>
      </c>
      <c r="Z12" s="24">
        <v>0</v>
      </c>
      <c r="AA12" s="26">
        <f>[1]Kint!AA14+[1]Gintar!AA15+[1]RSM!AA15+[1]Vilkyc!AA15+'[1]Sveks. l.d.'!AA15+[1]Pamar!AA15+[1]JSMC!AA15+[1]Zibut!AA15+'[1]Sveks g.'!AA15+[1]Zibai!AA15+'[1]Naum. g.'!AA15+[1]Sporto!AA15+[1]Vydun!AA15+'[1]Saugu p.'!AA15+'[1]Naum m.d.'!AA15+[1]Pirm!AA15+[1]Azuol!AA15+[1]Jankus!AA15+[1]Pusele!AA15+[1]SPT!AA15+[1]Vain!AA15+[1]Usen!AA15+[1]Zvaig!AA15+[1]Raudon!AA15+[1]Katyc!AA15+[1]Jukn!AA15+[1]Meno!AA15</f>
        <v>0</v>
      </c>
      <c r="AB12" s="27">
        <f>[1]Kint!AB14+[1]Gintar!AB15+[1]RSM!AB15+[1]Vilkyc!AB15+'[1]Sveks. l.d.'!AB15+[1]Pamar!AB15+[1]JSMC!AB15+[1]Zibut!AB15+'[1]Sveks g.'!AB15+[1]Zibai!AB15+'[1]Naum. g.'!AB15+[1]Sporto!AB15+[1]Vydun!AB15+'[1]Saugu p.'!AB15+'[1]Naum m.d.'!AB15+[1]Pirm!AB15+[1]Azuol!AB15+[1]Jankus!AB15+[1]Pusele!AB15+[1]SPT!AB15+[1]Vain!AB15+[1]Usen!AB15+[1]Zvaig!AB15+[1]Raudon!AB15+[1]Katyc!AB15+[1]Jukn!AB15+[1]Meno!AB15</f>
        <v>0</v>
      </c>
      <c r="AC12" s="615"/>
      <c r="AD12" s="600"/>
      <c r="AE12" s="600"/>
      <c r="AF12" s="611"/>
    </row>
    <row r="13" spans="1:33" ht="36.75" customHeight="1" x14ac:dyDescent="0.2">
      <c r="A13" s="521"/>
      <c r="B13" s="544"/>
      <c r="C13" s="622"/>
      <c r="D13" s="490"/>
      <c r="E13" s="490"/>
      <c r="F13" s="489"/>
      <c r="G13" s="515"/>
      <c r="H13" s="531"/>
      <c r="I13" s="517"/>
      <c r="J13" s="225" t="s">
        <v>26</v>
      </c>
      <c r="K13" s="226">
        <f>K11+K12</f>
        <v>423.9</v>
      </c>
      <c r="L13" s="227">
        <f t="shared" ref="L13:Z13" si="0">L11+L12</f>
        <v>423.9</v>
      </c>
      <c r="M13" s="227">
        <f t="shared" si="0"/>
        <v>380</v>
      </c>
      <c r="N13" s="228">
        <f t="shared" si="0"/>
        <v>0</v>
      </c>
      <c r="O13" s="226">
        <f t="shared" si="0"/>
        <v>425.8</v>
      </c>
      <c r="P13" s="227">
        <f t="shared" si="0"/>
        <v>420.8</v>
      </c>
      <c r="Q13" s="227">
        <f t="shared" si="0"/>
        <v>381.6</v>
      </c>
      <c r="R13" s="226">
        <f t="shared" si="0"/>
        <v>5</v>
      </c>
      <c r="S13" s="351">
        <f t="shared" si="0"/>
        <v>0</v>
      </c>
      <c r="T13" s="227">
        <f t="shared" si="0"/>
        <v>0</v>
      </c>
      <c r="U13" s="227">
        <f t="shared" si="0"/>
        <v>0</v>
      </c>
      <c r="V13" s="346">
        <f t="shared" si="0"/>
        <v>0</v>
      </c>
      <c r="W13" s="226">
        <f t="shared" si="0"/>
        <v>0</v>
      </c>
      <c r="X13" s="227">
        <f t="shared" si="0"/>
        <v>0</v>
      </c>
      <c r="Y13" s="227">
        <f t="shared" si="0"/>
        <v>0</v>
      </c>
      <c r="Z13" s="228">
        <f t="shared" si="0"/>
        <v>0</v>
      </c>
      <c r="AA13" s="232">
        <f t="shared" ref="AA13:AB13" si="1">AA11+AA12</f>
        <v>448.9</v>
      </c>
      <c r="AB13" s="228">
        <f t="shared" si="1"/>
        <v>467.1</v>
      </c>
      <c r="AC13" s="487"/>
      <c r="AD13" s="617"/>
      <c r="AE13" s="617"/>
      <c r="AF13" s="618"/>
    </row>
    <row r="14" spans="1:33" ht="21.75" customHeight="1" x14ac:dyDescent="0.2">
      <c r="A14" s="638" t="s">
        <v>18</v>
      </c>
      <c r="B14" s="543" t="s">
        <v>18</v>
      </c>
      <c r="C14" s="639" t="s">
        <v>18</v>
      </c>
      <c r="D14" s="523" t="s">
        <v>27</v>
      </c>
      <c r="E14" s="525" t="s">
        <v>28</v>
      </c>
      <c r="F14" s="488"/>
      <c r="G14" s="514" t="s">
        <v>29</v>
      </c>
      <c r="H14" s="516"/>
      <c r="I14" s="641"/>
      <c r="J14" s="8" t="s">
        <v>24</v>
      </c>
      <c r="K14" s="352">
        <f>L14+N14</f>
        <v>0</v>
      </c>
      <c r="L14" s="363"/>
      <c r="M14" s="363"/>
      <c r="N14" s="358"/>
      <c r="O14" s="28">
        <f>R14+P14</f>
        <v>0</v>
      </c>
      <c r="P14" s="29"/>
      <c r="Q14" s="29"/>
      <c r="R14" s="341"/>
      <c r="S14" s="352">
        <f>T14+V14</f>
        <v>0</v>
      </c>
      <c r="T14" s="363">
        <v>0</v>
      </c>
      <c r="U14" s="363">
        <v>0</v>
      </c>
      <c r="V14" s="358">
        <v>0</v>
      </c>
      <c r="W14" s="364">
        <v>0</v>
      </c>
      <c r="X14" s="363">
        <v>0</v>
      </c>
      <c r="Y14" s="363">
        <v>0</v>
      </c>
      <c r="Z14" s="31">
        <v>0</v>
      </c>
      <c r="AA14" s="30"/>
      <c r="AB14" s="31"/>
      <c r="AC14" s="485"/>
      <c r="AD14" s="600"/>
      <c r="AE14" s="600"/>
      <c r="AF14" s="611"/>
    </row>
    <row r="15" spans="1:33" ht="16.149999999999999" customHeight="1" x14ac:dyDescent="0.2">
      <c r="A15" s="519"/>
      <c r="B15" s="640"/>
      <c r="C15" s="619"/>
      <c r="D15" s="522"/>
      <c r="E15" s="599"/>
      <c r="F15" s="600"/>
      <c r="G15" s="603"/>
      <c r="H15" s="604"/>
      <c r="I15" s="642"/>
      <c r="J15" s="19" t="s">
        <v>25</v>
      </c>
      <c r="K15" s="32">
        <f>N15+L15</f>
        <v>0</v>
      </c>
      <c r="L15" s="33">
        <v>0</v>
      </c>
      <c r="M15" s="33">
        <v>0</v>
      </c>
      <c r="N15" s="34">
        <v>0</v>
      </c>
      <c r="O15" s="32">
        <f>R15+P15</f>
        <v>0</v>
      </c>
      <c r="P15" s="29"/>
      <c r="Q15" s="29"/>
      <c r="R15" s="341"/>
      <c r="S15" s="352">
        <v>0</v>
      </c>
      <c r="T15" s="363">
        <v>0</v>
      </c>
      <c r="U15" s="363">
        <v>0</v>
      </c>
      <c r="V15" s="358">
        <v>0</v>
      </c>
      <c r="W15" s="364">
        <v>0</v>
      </c>
      <c r="X15" s="363">
        <v>0</v>
      </c>
      <c r="Y15" s="363">
        <v>0</v>
      </c>
      <c r="Z15" s="31">
        <v>0</v>
      </c>
      <c r="AA15" s="30"/>
      <c r="AB15" s="31"/>
      <c r="AC15" s="615"/>
      <c r="AD15" s="600"/>
      <c r="AE15" s="600"/>
      <c r="AF15" s="611"/>
    </row>
    <row r="16" spans="1:33" ht="38.25" customHeight="1" x14ac:dyDescent="0.2">
      <c r="A16" s="521"/>
      <c r="B16" s="544"/>
      <c r="C16" s="622"/>
      <c r="D16" s="490"/>
      <c r="E16" s="490"/>
      <c r="F16" s="490"/>
      <c r="G16" s="515"/>
      <c r="H16" s="517"/>
      <c r="I16" s="538"/>
      <c r="J16" s="225" t="s">
        <v>26</v>
      </c>
      <c r="K16" s="233">
        <f>K14+K15</f>
        <v>0</v>
      </c>
      <c r="L16" s="234">
        <f t="shared" ref="L16:Z16" si="2">L14+L15</f>
        <v>0</v>
      </c>
      <c r="M16" s="234">
        <f t="shared" si="2"/>
        <v>0</v>
      </c>
      <c r="N16" s="235">
        <f t="shared" si="2"/>
        <v>0</v>
      </c>
      <c r="O16" s="233">
        <f t="shared" si="2"/>
        <v>0</v>
      </c>
      <c r="P16" s="234">
        <f t="shared" si="2"/>
        <v>0</v>
      </c>
      <c r="Q16" s="234">
        <f t="shared" si="2"/>
        <v>0</v>
      </c>
      <c r="R16" s="342">
        <f t="shared" si="2"/>
        <v>0</v>
      </c>
      <c r="S16" s="353">
        <f t="shared" si="2"/>
        <v>0</v>
      </c>
      <c r="T16" s="234">
        <f t="shared" si="2"/>
        <v>0</v>
      </c>
      <c r="U16" s="234">
        <f t="shared" si="2"/>
        <v>0</v>
      </c>
      <c r="V16" s="359">
        <f t="shared" si="2"/>
        <v>0</v>
      </c>
      <c r="W16" s="365">
        <f t="shared" si="2"/>
        <v>0</v>
      </c>
      <c r="X16" s="234">
        <f t="shared" si="2"/>
        <v>0</v>
      </c>
      <c r="Y16" s="234">
        <f t="shared" si="2"/>
        <v>0</v>
      </c>
      <c r="Z16" s="233">
        <f t="shared" si="2"/>
        <v>0</v>
      </c>
      <c r="AA16" s="236">
        <f t="shared" ref="AA16:AB16" si="3">AA14+AA15</f>
        <v>0</v>
      </c>
      <c r="AB16" s="237">
        <f t="shared" si="3"/>
        <v>0</v>
      </c>
      <c r="AC16" s="643"/>
      <c r="AD16" s="617"/>
      <c r="AE16" s="617"/>
      <c r="AF16" s="618"/>
    </row>
    <row r="17" spans="1:32" ht="18" customHeight="1" x14ac:dyDescent="0.2">
      <c r="A17" s="638" t="s">
        <v>18</v>
      </c>
      <c r="B17" s="543" t="s">
        <v>18</v>
      </c>
      <c r="C17" s="639" t="s">
        <v>18</v>
      </c>
      <c r="D17" s="523" t="s">
        <v>30</v>
      </c>
      <c r="E17" s="525" t="s">
        <v>31</v>
      </c>
      <c r="F17" s="488"/>
      <c r="G17" s="514" t="s">
        <v>32</v>
      </c>
      <c r="H17" s="516"/>
      <c r="I17" s="579"/>
      <c r="J17" s="8" t="s">
        <v>24</v>
      </c>
      <c r="K17" s="354">
        <f>L17+N17</f>
        <v>0</v>
      </c>
      <c r="L17" s="52"/>
      <c r="M17" s="52"/>
      <c r="N17" s="360"/>
      <c r="O17" s="35">
        <f>R17+P17</f>
        <v>0</v>
      </c>
      <c r="P17" s="36"/>
      <c r="Q17" s="36"/>
      <c r="R17" s="343"/>
      <c r="S17" s="354">
        <f>T17+V17</f>
        <v>0</v>
      </c>
      <c r="T17" s="52">
        <v>0</v>
      </c>
      <c r="U17" s="52">
        <v>0</v>
      </c>
      <c r="V17" s="360">
        <v>0</v>
      </c>
      <c r="W17" s="35">
        <v>0</v>
      </c>
      <c r="X17" s="52">
        <v>0</v>
      </c>
      <c r="Y17" s="52">
        <v>0</v>
      </c>
      <c r="Z17" s="37">
        <v>0</v>
      </c>
      <c r="AA17" s="40"/>
      <c r="AB17" s="37"/>
      <c r="AC17" s="615"/>
      <c r="AD17" s="584"/>
      <c r="AE17" s="584"/>
      <c r="AF17" s="577"/>
    </row>
    <row r="18" spans="1:32" ht="15.6" customHeight="1" x14ac:dyDescent="0.2">
      <c r="A18" s="519"/>
      <c r="B18" s="640"/>
      <c r="C18" s="619"/>
      <c r="D18" s="522"/>
      <c r="E18" s="599"/>
      <c r="F18" s="600"/>
      <c r="G18" s="603"/>
      <c r="H18" s="604"/>
      <c r="I18" s="605"/>
      <c r="J18" s="19" t="s">
        <v>25</v>
      </c>
      <c r="K18" s="41">
        <f>N18+L18</f>
        <v>0</v>
      </c>
      <c r="L18" s="21"/>
      <c r="M18" s="21"/>
      <c r="N18" s="22"/>
      <c r="O18" s="41">
        <f>R18+P18</f>
        <v>0</v>
      </c>
      <c r="P18" s="36"/>
      <c r="Q18" s="36"/>
      <c r="R18" s="343"/>
      <c r="S18" s="354">
        <v>0</v>
      </c>
      <c r="T18" s="52">
        <v>0</v>
      </c>
      <c r="U18" s="52">
        <v>0</v>
      </c>
      <c r="V18" s="360">
        <v>0</v>
      </c>
      <c r="W18" s="35">
        <v>0</v>
      </c>
      <c r="X18" s="52">
        <v>0</v>
      </c>
      <c r="Y18" s="52">
        <v>0</v>
      </c>
      <c r="Z18" s="37">
        <v>0</v>
      </c>
      <c r="AA18" s="40"/>
      <c r="AB18" s="37"/>
      <c r="AC18" s="615"/>
      <c r="AD18" s="600"/>
      <c r="AE18" s="600"/>
      <c r="AF18" s="611"/>
    </row>
    <row r="19" spans="1:32" ht="19.899999999999999" customHeight="1" x14ac:dyDescent="0.2">
      <c r="A19" s="521"/>
      <c r="B19" s="544"/>
      <c r="C19" s="622"/>
      <c r="D19" s="490"/>
      <c r="E19" s="490"/>
      <c r="F19" s="490"/>
      <c r="G19" s="515"/>
      <c r="H19" s="517"/>
      <c r="I19" s="517"/>
      <c r="J19" s="225" t="s">
        <v>26</v>
      </c>
      <c r="K19" s="226">
        <f>K17+K18</f>
        <v>0</v>
      </c>
      <c r="L19" s="227">
        <f t="shared" ref="L19:Z19" si="4">L17+L18</f>
        <v>0</v>
      </c>
      <c r="M19" s="227">
        <f t="shared" si="4"/>
        <v>0</v>
      </c>
      <c r="N19" s="228">
        <f t="shared" si="4"/>
        <v>0</v>
      </c>
      <c r="O19" s="226">
        <f t="shared" si="4"/>
        <v>0</v>
      </c>
      <c r="P19" s="227">
        <f t="shared" si="4"/>
        <v>0</v>
      </c>
      <c r="Q19" s="227">
        <f t="shared" si="4"/>
        <v>0</v>
      </c>
      <c r="R19" s="250">
        <f t="shared" si="4"/>
        <v>0</v>
      </c>
      <c r="S19" s="355">
        <f t="shared" si="4"/>
        <v>0</v>
      </c>
      <c r="T19" s="227">
        <f t="shared" si="4"/>
        <v>0</v>
      </c>
      <c r="U19" s="227">
        <f t="shared" si="4"/>
        <v>0</v>
      </c>
      <c r="V19" s="361">
        <f t="shared" si="4"/>
        <v>0</v>
      </c>
      <c r="W19" s="366">
        <f t="shared" si="4"/>
        <v>0</v>
      </c>
      <c r="X19" s="227">
        <f t="shared" si="4"/>
        <v>0</v>
      </c>
      <c r="Y19" s="227">
        <f t="shared" si="4"/>
        <v>0</v>
      </c>
      <c r="Z19" s="238">
        <f t="shared" si="4"/>
        <v>0</v>
      </c>
      <c r="AA19" s="232">
        <f t="shared" ref="AA19:AB19" si="5">AA17+AA18</f>
        <v>0</v>
      </c>
      <c r="AB19" s="228">
        <f t="shared" si="5"/>
        <v>0</v>
      </c>
      <c r="AC19" s="487"/>
      <c r="AD19" s="617"/>
      <c r="AE19" s="617"/>
      <c r="AF19" s="618"/>
    </row>
    <row r="20" spans="1:32" ht="20.45" customHeight="1" x14ac:dyDescent="0.2">
      <c r="A20" s="638" t="s">
        <v>18</v>
      </c>
      <c r="B20" s="543" t="s">
        <v>18</v>
      </c>
      <c r="C20" s="639" t="s">
        <v>18</v>
      </c>
      <c r="D20" s="523" t="s">
        <v>33</v>
      </c>
      <c r="E20" s="525" t="s">
        <v>34</v>
      </c>
      <c r="F20" s="488"/>
      <c r="G20" s="514" t="s">
        <v>35</v>
      </c>
      <c r="H20" s="516"/>
      <c r="I20" s="579"/>
      <c r="J20" s="8" t="s">
        <v>24</v>
      </c>
      <c r="K20" s="354">
        <f>L20+N20</f>
        <v>0</v>
      </c>
      <c r="L20" s="52"/>
      <c r="M20" s="52"/>
      <c r="N20" s="360"/>
      <c r="O20" s="41">
        <f>R20+P20</f>
        <v>0</v>
      </c>
      <c r="P20" s="36"/>
      <c r="Q20" s="36"/>
      <c r="R20" s="343"/>
      <c r="S20" s="354">
        <f>T20+V20</f>
        <v>0</v>
      </c>
      <c r="T20" s="52">
        <v>0</v>
      </c>
      <c r="U20" s="52">
        <v>0</v>
      </c>
      <c r="V20" s="360">
        <v>0</v>
      </c>
      <c r="W20" s="35">
        <v>0</v>
      </c>
      <c r="X20" s="52">
        <v>0</v>
      </c>
      <c r="Y20" s="52">
        <v>0</v>
      </c>
      <c r="Z20" s="37">
        <v>0</v>
      </c>
      <c r="AA20" s="40"/>
      <c r="AB20" s="37"/>
      <c r="AC20" s="485"/>
      <c r="AD20" s="584"/>
      <c r="AE20" s="584"/>
      <c r="AF20" s="577"/>
    </row>
    <row r="21" spans="1:32" ht="15.6" customHeight="1" x14ac:dyDescent="0.2">
      <c r="A21" s="519"/>
      <c r="B21" s="640"/>
      <c r="C21" s="619"/>
      <c r="D21" s="522"/>
      <c r="E21" s="599"/>
      <c r="F21" s="600"/>
      <c r="G21" s="603"/>
      <c r="H21" s="604"/>
      <c r="I21" s="605"/>
      <c r="J21" s="19" t="s">
        <v>25</v>
      </c>
      <c r="K21" s="42">
        <f>N21+L21</f>
        <v>0</v>
      </c>
      <c r="L21" s="21">
        <v>0</v>
      </c>
      <c r="M21" s="21">
        <v>0</v>
      </c>
      <c r="N21" s="43">
        <v>0</v>
      </c>
      <c r="O21" s="42">
        <f>R21+P21</f>
        <v>0</v>
      </c>
      <c r="P21" s="36"/>
      <c r="Q21" s="36"/>
      <c r="R21" s="343"/>
      <c r="S21" s="354">
        <v>0</v>
      </c>
      <c r="T21" s="52">
        <v>0</v>
      </c>
      <c r="U21" s="52">
        <v>0</v>
      </c>
      <c r="V21" s="360">
        <v>0</v>
      </c>
      <c r="W21" s="35">
        <v>0</v>
      </c>
      <c r="X21" s="52">
        <v>0</v>
      </c>
      <c r="Y21" s="52">
        <v>0</v>
      </c>
      <c r="Z21" s="37">
        <v>0</v>
      </c>
      <c r="AA21" s="40"/>
      <c r="AB21" s="37"/>
      <c r="AC21" s="615"/>
      <c r="AD21" s="600"/>
      <c r="AE21" s="600"/>
      <c r="AF21" s="611"/>
    </row>
    <row r="22" spans="1:32" ht="16.899999999999999" customHeight="1" x14ac:dyDescent="0.2">
      <c r="A22" s="521"/>
      <c r="B22" s="544"/>
      <c r="C22" s="622"/>
      <c r="D22" s="490"/>
      <c r="E22" s="490"/>
      <c r="F22" s="490"/>
      <c r="G22" s="515"/>
      <c r="H22" s="517"/>
      <c r="I22" s="517"/>
      <c r="J22" s="225" t="s">
        <v>26</v>
      </c>
      <c r="K22" s="238">
        <f>K20+K21</f>
        <v>0</v>
      </c>
      <c r="L22" s="227">
        <f t="shared" ref="L22:Z22" si="6">L20+L21</f>
        <v>0</v>
      </c>
      <c r="M22" s="227">
        <f t="shared" si="6"/>
        <v>0</v>
      </c>
      <c r="N22" s="239">
        <f t="shared" si="6"/>
        <v>0</v>
      </c>
      <c r="O22" s="238">
        <f t="shared" si="6"/>
        <v>0</v>
      </c>
      <c r="P22" s="227">
        <f t="shared" si="6"/>
        <v>0</v>
      </c>
      <c r="Q22" s="227">
        <f t="shared" si="6"/>
        <v>0</v>
      </c>
      <c r="R22" s="250">
        <f t="shared" si="6"/>
        <v>0</v>
      </c>
      <c r="S22" s="355">
        <f t="shared" si="6"/>
        <v>0</v>
      </c>
      <c r="T22" s="227">
        <f t="shared" si="6"/>
        <v>0</v>
      </c>
      <c r="U22" s="227">
        <f t="shared" si="6"/>
        <v>0</v>
      </c>
      <c r="V22" s="361">
        <f t="shared" si="6"/>
        <v>0</v>
      </c>
      <c r="W22" s="366">
        <f t="shared" si="6"/>
        <v>0</v>
      </c>
      <c r="X22" s="227">
        <f t="shared" si="6"/>
        <v>0</v>
      </c>
      <c r="Y22" s="227">
        <f t="shared" si="6"/>
        <v>0</v>
      </c>
      <c r="Z22" s="238">
        <f t="shared" si="6"/>
        <v>0</v>
      </c>
      <c r="AA22" s="232">
        <f t="shared" ref="AA22:AB22" si="7">AA20+AA21</f>
        <v>0</v>
      </c>
      <c r="AB22" s="228">
        <f t="shared" si="7"/>
        <v>0</v>
      </c>
      <c r="AC22" s="487"/>
      <c r="AD22" s="617"/>
      <c r="AE22" s="617"/>
      <c r="AF22" s="618"/>
    </row>
    <row r="23" spans="1:32" ht="18.75" customHeight="1" x14ac:dyDescent="0.2">
      <c r="A23" s="638" t="s">
        <v>18</v>
      </c>
      <c r="B23" s="543" t="s">
        <v>18</v>
      </c>
      <c r="C23" s="639" t="s">
        <v>18</v>
      </c>
      <c r="D23" s="523" t="s">
        <v>36</v>
      </c>
      <c r="E23" s="525" t="s">
        <v>37</v>
      </c>
      <c r="F23" s="488"/>
      <c r="G23" s="514" t="s">
        <v>23</v>
      </c>
      <c r="H23" s="516" t="s">
        <v>149</v>
      </c>
      <c r="I23" s="579"/>
      <c r="J23" s="8" t="s">
        <v>38</v>
      </c>
      <c r="K23" s="354">
        <v>215.1</v>
      </c>
      <c r="L23" s="52">
        <v>215.1</v>
      </c>
      <c r="M23" s="52">
        <v>203.99299999999999</v>
      </c>
      <c r="N23" s="360"/>
      <c r="O23" s="35">
        <f>P23+R23</f>
        <v>295.68700000000001</v>
      </c>
      <c r="P23" s="36">
        <v>295.68700000000001</v>
      </c>
      <c r="Q23" s="36">
        <v>285.89999999999998</v>
      </c>
      <c r="R23" s="343"/>
      <c r="S23" s="354">
        <f>T23+V23</f>
        <v>0</v>
      </c>
      <c r="T23" s="52">
        <v>0</v>
      </c>
      <c r="U23" s="52">
        <v>0</v>
      </c>
      <c r="V23" s="360">
        <v>0</v>
      </c>
      <c r="W23" s="35">
        <v>0</v>
      </c>
      <c r="X23" s="52">
        <v>0</v>
      </c>
      <c r="Y23" s="52">
        <v>0</v>
      </c>
      <c r="Z23" s="37">
        <v>0</v>
      </c>
      <c r="AA23" s="40">
        <v>310.5</v>
      </c>
      <c r="AB23" s="37">
        <v>326.10000000000002</v>
      </c>
      <c r="AC23" s="485" t="s">
        <v>159</v>
      </c>
      <c r="AD23" s="584">
        <v>4</v>
      </c>
      <c r="AE23" s="584">
        <v>16</v>
      </c>
      <c r="AF23" s="577"/>
    </row>
    <row r="24" spans="1:32" ht="26.25" customHeight="1" x14ac:dyDescent="0.2">
      <c r="A24" s="521"/>
      <c r="B24" s="544"/>
      <c r="C24" s="622"/>
      <c r="D24" s="490"/>
      <c r="E24" s="490"/>
      <c r="F24" s="490"/>
      <c r="G24" s="515"/>
      <c r="H24" s="517"/>
      <c r="I24" s="517"/>
      <c r="J24" s="240" t="s">
        <v>26</v>
      </c>
      <c r="K24" s="226">
        <f t="shared" ref="K24:Z24" si="8">K23</f>
        <v>215.1</v>
      </c>
      <c r="L24" s="230">
        <f t="shared" si="8"/>
        <v>215.1</v>
      </c>
      <c r="M24" s="230">
        <f t="shared" si="8"/>
        <v>203.99299999999999</v>
      </c>
      <c r="N24" s="228">
        <f t="shared" si="8"/>
        <v>0</v>
      </c>
      <c r="O24" s="226">
        <f t="shared" si="8"/>
        <v>295.68700000000001</v>
      </c>
      <c r="P24" s="230">
        <f t="shared" si="8"/>
        <v>295.68700000000001</v>
      </c>
      <c r="Q24" s="230">
        <f t="shared" si="8"/>
        <v>285.89999999999998</v>
      </c>
      <c r="R24" s="280">
        <f t="shared" si="8"/>
        <v>0</v>
      </c>
      <c r="S24" s="356">
        <f t="shared" si="8"/>
        <v>0</v>
      </c>
      <c r="T24" s="227">
        <f t="shared" si="8"/>
        <v>0</v>
      </c>
      <c r="U24" s="227">
        <f t="shared" si="8"/>
        <v>0</v>
      </c>
      <c r="V24" s="362">
        <f t="shared" si="8"/>
        <v>0</v>
      </c>
      <c r="W24" s="226">
        <f t="shared" si="8"/>
        <v>0</v>
      </c>
      <c r="X24" s="227">
        <f t="shared" si="8"/>
        <v>0</v>
      </c>
      <c r="Y24" s="227">
        <f t="shared" si="8"/>
        <v>0</v>
      </c>
      <c r="Z24" s="229">
        <f t="shared" si="8"/>
        <v>0</v>
      </c>
      <c r="AA24" s="232">
        <f t="shared" ref="AA24:AB24" si="9">AA23</f>
        <v>310.5</v>
      </c>
      <c r="AB24" s="228">
        <f t="shared" si="9"/>
        <v>326.10000000000002</v>
      </c>
      <c r="AC24" s="487"/>
      <c r="AD24" s="617"/>
      <c r="AE24" s="617"/>
      <c r="AF24" s="618"/>
    </row>
    <row r="25" spans="1:32" ht="21.6" customHeight="1" x14ac:dyDescent="0.2">
      <c r="A25" s="638" t="s">
        <v>18</v>
      </c>
      <c r="B25" s="543" t="s">
        <v>18</v>
      </c>
      <c r="C25" s="639" t="s">
        <v>18</v>
      </c>
      <c r="D25" s="523" t="s">
        <v>39</v>
      </c>
      <c r="E25" s="525" t="s">
        <v>40</v>
      </c>
      <c r="F25" s="488"/>
      <c r="G25" s="514" t="s">
        <v>29</v>
      </c>
      <c r="H25" s="516"/>
      <c r="I25" s="579"/>
      <c r="J25" s="8" t="s">
        <v>38</v>
      </c>
      <c r="K25" s="35">
        <f>L25+N25</f>
        <v>0</v>
      </c>
      <c r="L25" s="52"/>
      <c r="M25" s="52"/>
      <c r="N25" s="37"/>
      <c r="O25" s="41">
        <f>R25+P25</f>
        <v>0</v>
      </c>
      <c r="P25" s="44"/>
      <c r="Q25" s="44"/>
      <c r="R25" s="45"/>
      <c r="S25" s="35">
        <f>T25+V25</f>
        <v>0</v>
      </c>
      <c r="T25" s="52">
        <v>0</v>
      </c>
      <c r="U25" s="52">
        <v>0</v>
      </c>
      <c r="V25" s="37">
        <v>0</v>
      </c>
      <c r="W25" s="41">
        <v>0</v>
      </c>
      <c r="X25" s="52">
        <v>0</v>
      </c>
      <c r="Y25" s="52">
        <v>0</v>
      </c>
      <c r="Z25" s="22">
        <v>0</v>
      </c>
      <c r="AA25" s="46"/>
      <c r="AB25" s="22"/>
      <c r="AC25" s="485"/>
      <c r="AD25" s="584"/>
      <c r="AE25" s="584"/>
      <c r="AF25" s="577"/>
    </row>
    <row r="26" spans="1:32" ht="24" customHeight="1" x14ac:dyDescent="0.2">
      <c r="A26" s="521"/>
      <c r="B26" s="544"/>
      <c r="C26" s="622"/>
      <c r="D26" s="490"/>
      <c r="E26" s="490"/>
      <c r="F26" s="490"/>
      <c r="G26" s="515"/>
      <c r="H26" s="517"/>
      <c r="I26" s="517"/>
      <c r="J26" s="240" t="s">
        <v>26</v>
      </c>
      <c r="K26" s="226">
        <f t="shared" ref="K26:Z26" si="10">K25</f>
        <v>0</v>
      </c>
      <c r="L26" s="230">
        <f t="shared" si="10"/>
        <v>0</v>
      </c>
      <c r="M26" s="230">
        <f t="shared" si="10"/>
        <v>0</v>
      </c>
      <c r="N26" s="228">
        <f t="shared" si="10"/>
        <v>0</v>
      </c>
      <c r="O26" s="226">
        <f t="shared" si="10"/>
        <v>0</v>
      </c>
      <c r="P26" s="230">
        <f t="shared" si="10"/>
        <v>0</v>
      </c>
      <c r="Q26" s="230">
        <f t="shared" si="10"/>
        <v>0</v>
      </c>
      <c r="R26" s="228">
        <f t="shared" si="10"/>
        <v>0</v>
      </c>
      <c r="S26" s="226">
        <f t="shared" si="10"/>
        <v>0</v>
      </c>
      <c r="T26" s="227">
        <f t="shared" si="10"/>
        <v>0</v>
      </c>
      <c r="U26" s="227">
        <f t="shared" si="10"/>
        <v>0</v>
      </c>
      <c r="V26" s="228">
        <f t="shared" si="10"/>
        <v>0</v>
      </c>
      <c r="W26" s="226">
        <f t="shared" si="10"/>
        <v>0</v>
      </c>
      <c r="X26" s="227">
        <f t="shared" si="10"/>
        <v>0</v>
      </c>
      <c r="Y26" s="227">
        <f t="shared" si="10"/>
        <v>0</v>
      </c>
      <c r="Z26" s="228">
        <f t="shared" si="10"/>
        <v>0</v>
      </c>
      <c r="AA26" s="232">
        <f t="shared" ref="AA26:AB26" si="11">AA25</f>
        <v>0</v>
      </c>
      <c r="AB26" s="228">
        <f t="shared" si="11"/>
        <v>0</v>
      </c>
      <c r="AC26" s="487"/>
      <c r="AD26" s="617"/>
      <c r="AE26" s="617"/>
      <c r="AF26" s="618"/>
    </row>
    <row r="27" spans="1:32" ht="21" customHeight="1" x14ac:dyDescent="0.2">
      <c r="A27" s="638" t="s">
        <v>18</v>
      </c>
      <c r="B27" s="543" t="s">
        <v>18</v>
      </c>
      <c r="C27" s="639" t="s">
        <v>18</v>
      </c>
      <c r="D27" s="523" t="s">
        <v>41</v>
      </c>
      <c r="E27" s="525" t="s">
        <v>42</v>
      </c>
      <c r="F27" s="488"/>
      <c r="G27" s="514" t="s">
        <v>32</v>
      </c>
      <c r="H27" s="516"/>
      <c r="I27" s="579"/>
      <c r="J27" s="8" t="s">
        <v>38</v>
      </c>
      <c r="K27" s="41">
        <f>L27+N27</f>
        <v>0</v>
      </c>
      <c r="L27" s="52"/>
      <c r="M27" s="52"/>
      <c r="N27" s="22"/>
      <c r="O27" s="41">
        <f>R27+P27</f>
        <v>0</v>
      </c>
      <c r="P27" s="44"/>
      <c r="Q27" s="44"/>
      <c r="R27" s="45"/>
      <c r="S27" s="41">
        <f>T27+V27</f>
        <v>0</v>
      </c>
      <c r="T27" s="52">
        <v>0</v>
      </c>
      <c r="U27" s="52">
        <v>0</v>
      </c>
      <c r="V27" s="22">
        <v>0</v>
      </c>
      <c r="W27" s="41">
        <v>0</v>
      </c>
      <c r="X27" s="52">
        <v>0</v>
      </c>
      <c r="Y27" s="52">
        <v>0</v>
      </c>
      <c r="Z27" s="22">
        <v>0</v>
      </c>
      <c r="AA27" s="46"/>
      <c r="AB27" s="22"/>
      <c r="AC27" s="485"/>
      <c r="AD27" s="584"/>
      <c r="AE27" s="584"/>
      <c r="AF27" s="577"/>
    </row>
    <row r="28" spans="1:32" ht="25.5" customHeight="1" x14ac:dyDescent="0.2">
      <c r="A28" s="521"/>
      <c r="B28" s="544"/>
      <c r="C28" s="622"/>
      <c r="D28" s="490"/>
      <c r="E28" s="490"/>
      <c r="F28" s="490"/>
      <c r="G28" s="515"/>
      <c r="H28" s="517"/>
      <c r="I28" s="517"/>
      <c r="J28" s="240" t="s">
        <v>26</v>
      </c>
      <c r="K28" s="226">
        <f t="shared" ref="K28:Z28" si="12">K27</f>
        <v>0</v>
      </c>
      <c r="L28" s="230">
        <f t="shared" si="12"/>
        <v>0</v>
      </c>
      <c r="M28" s="230">
        <f t="shared" si="12"/>
        <v>0</v>
      </c>
      <c r="N28" s="228">
        <f t="shared" si="12"/>
        <v>0</v>
      </c>
      <c r="O28" s="226">
        <f t="shared" si="12"/>
        <v>0</v>
      </c>
      <c r="P28" s="230">
        <f t="shared" si="12"/>
        <v>0</v>
      </c>
      <c r="Q28" s="226">
        <f t="shared" si="12"/>
        <v>0</v>
      </c>
      <c r="R28" s="231">
        <f t="shared" si="12"/>
        <v>0</v>
      </c>
      <c r="S28" s="280">
        <f t="shared" si="12"/>
        <v>0</v>
      </c>
      <c r="T28" s="227">
        <f t="shared" si="12"/>
        <v>0</v>
      </c>
      <c r="U28" s="227">
        <f t="shared" si="12"/>
        <v>0</v>
      </c>
      <c r="V28" s="228">
        <f t="shared" si="12"/>
        <v>0</v>
      </c>
      <c r="W28" s="280">
        <f t="shared" si="12"/>
        <v>0</v>
      </c>
      <c r="X28" s="227">
        <f t="shared" si="12"/>
        <v>0</v>
      </c>
      <c r="Y28" s="227">
        <f t="shared" si="12"/>
        <v>0</v>
      </c>
      <c r="Z28" s="228">
        <f t="shared" si="12"/>
        <v>0</v>
      </c>
      <c r="AA28" s="232">
        <f t="shared" ref="AA28:AB28" si="13">AA27</f>
        <v>0</v>
      </c>
      <c r="AB28" s="228">
        <f t="shared" si="13"/>
        <v>0</v>
      </c>
      <c r="AC28" s="487"/>
      <c r="AD28" s="617"/>
      <c r="AE28" s="617"/>
      <c r="AF28" s="618"/>
    </row>
    <row r="29" spans="1:32" ht="22.9" customHeight="1" x14ac:dyDescent="0.2">
      <c r="A29" s="638" t="s">
        <v>18</v>
      </c>
      <c r="B29" s="543" t="s">
        <v>18</v>
      </c>
      <c r="C29" s="639" t="s">
        <v>18</v>
      </c>
      <c r="D29" s="523" t="s">
        <v>43</v>
      </c>
      <c r="E29" s="525" t="s">
        <v>44</v>
      </c>
      <c r="F29" s="488"/>
      <c r="G29" s="514" t="s">
        <v>35</v>
      </c>
      <c r="H29" s="516"/>
      <c r="I29" s="579"/>
      <c r="J29" s="8" t="s">
        <v>38</v>
      </c>
      <c r="K29" s="357">
        <f>L29+N29</f>
        <v>0</v>
      </c>
      <c r="L29" s="52"/>
      <c r="M29" s="52"/>
      <c r="N29" s="37"/>
      <c r="O29" s="20">
        <f>R29+P29</f>
        <v>0</v>
      </c>
      <c r="P29" s="25"/>
      <c r="Q29" s="25"/>
      <c r="R29" s="37"/>
      <c r="S29" s="357">
        <f>T29+V29</f>
        <v>0</v>
      </c>
      <c r="T29" s="52">
        <v>0</v>
      </c>
      <c r="U29" s="52">
        <v>0</v>
      </c>
      <c r="V29" s="37">
        <v>0</v>
      </c>
      <c r="W29" s="357">
        <v>0</v>
      </c>
      <c r="X29" s="52">
        <v>0</v>
      </c>
      <c r="Y29" s="52">
        <v>0</v>
      </c>
      <c r="Z29" s="27">
        <v>0</v>
      </c>
      <c r="AA29" s="47"/>
      <c r="AB29" s="27"/>
      <c r="AC29" s="485"/>
      <c r="AD29" s="600"/>
      <c r="AE29" s="600"/>
      <c r="AF29" s="611"/>
    </row>
    <row r="30" spans="1:32" ht="25.5" customHeight="1" x14ac:dyDescent="0.2">
      <c r="A30" s="521"/>
      <c r="B30" s="544"/>
      <c r="C30" s="622"/>
      <c r="D30" s="490"/>
      <c r="E30" s="490"/>
      <c r="F30" s="490"/>
      <c r="G30" s="515"/>
      <c r="H30" s="517"/>
      <c r="I30" s="517"/>
      <c r="J30" s="240" t="s">
        <v>26</v>
      </c>
      <c r="K30" s="226">
        <f t="shared" ref="K30:Z30" si="14">K29</f>
        <v>0</v>
      </c>
      <c r="L30" s="230">
        <f t="shared" si="14"/>
        <v>0</v>
      </c>
      <c r="M30" s="230">
        <f t="shared" si="14"/>
        <v>0</v>
      </c>
      <c r="N30" s="228">
        <f t="shared" si="14"/>
        <v>0</v>
      </c>
      <c r="O30" s="226">
        <f t="shared" si="14"/>
        <v>0</v>
      </c>
      <c r="P30" s="230">
        <f t="shared" si="14"/>
        <v>0</v>
      </c>
      <c r="Q30" s="230">
        <f t="shared" si="14"/>
        <v>0</v>
      </c>
      <c r="R30" s="228">
        <f t="shared" si="14"/>
        <v>0</v>
      </c>
      <c r="S30" s="226">
        <f t="shared" si="14"/>
        <v>0</v>
      </c>
      <c r="T30" s="227">
        <f t="shared" si="14"/>
        <v>0</v>
      </c>
      <c r="U30" s="227">
        <f t="shared" si="14"/>
        <v>0</v>
      </c>
      <c r="V30" s="228">
        <f t="shared" si="14"/>
        <v>0</v>
      </c>
      <c r="W30" s="226">
        <f t="shared" si="14"/>
        <v>0</v>
      </c>
      <c r="X30" s="227">
        <f t="shared" si="14"/>
        <v>0</v>
      </c>
      <c r="Y30" s="227">
        <f t="shared" si="14"/>
        <v>0</v>
      </c>
      <c r="Z30" s="228">
        <f t="shared" si="14"/>
        <v>0</v>
      </c>
      <c r="AA30" s="232">
        <f t="shared" ref="AA30:AB30" si="15">AA29</f>
        <v>0</v>
      </c>
      <c r="AB30" s="228">
        <f t="shared" si="15"/>
        <v>0</v>
      </c>
      <c r="AC30" s="487"/>
      <c r="AD30" s="490"/>
      <c r="AE30" s="490"/>
      <c r="AF30" s="570"/>
    </row>
    <row r="31" spans="1:32" s="48" customFormat="1" ht="21" customHeight="1" x14ac:dyDescent="0.2">
      <c r="A31" s="539" t="s">
        <v>18</v>
      </c>
      <c r="B31" s="541" t="s">
        <v>18</v>
      </c>
      <c r="C31" s="541" t="s">
        <v>18</v>
      </c>
      <c r="D31" s="635" t="s">
        <v>133</v>
      </c>
      <c r="E31" s="637" t="s">
        <v>46</v>
      </c>
      <c r="F31" s="488"/>
      <c r="G31" s="514" t="s">
        <v>35</v>
      </c>
      <c r="H31" s="516"/>
      <c r="I31" s="579"/>
      <c r="J31" s="8" t="s">
        <v>38</v>
      </c>
      <c r="K31" s="41">
        <f>L31+N31</f>
        <v>0</v>
      </c>
      <c r="L31" s="52"/>
      <c r="M31" s="52"/>
      <c r="N31" s="22"/>
      <c r="O31" s="20">
        <f>P31+R31</f>
        <v>0</v>
      </c>
      <c r="P31" s="20"/>
      <c r="Q31" s="20"/>
      <c r="R31" s="22"/>
      <c r="S31" s="41">
        <f>T31+V31</f>
        <v>0</v>
      </c>
      <c r="T31" s="52">
        <v>0</v>
      </c>
      <c r="U31" s="52">
        <v>0</v>
      </c>
      <c r="V31" s="22">
        <v>0</v>
      </c>
      <c r="W31" s="41">
        <v>0</v>
      </c>
      <c r="X31" s="52">
        <v>0</v>
      </c>
      <c r="Y31" s="52">
        <v>0</v>
      </c>
      <c r="Z31" s="22">
        <v>0</v>
      </c>
      <c r="AA31" s="22"/>
      <c r="AB31" s="22"/>
      <c r="AC31" s="485"/>
      <c r="AD31" s="488"/>
      <c r="AE31" s="488"/>
      <c r="AF31" s="634"/>
    </row>
    <row r="32" spans="1:32" s="48" customFormat="1" ht="27" customHeight="1" x14ac:dyDescent="0.2">
      <c r="A32" s="540"/>
      <c r="B32" s="542"/>
      <c r="C32" s="542"/>
      <c r="D32" s="636"/>
      <c r="E32" s="487"/>
      <c r="F32" s="489"/>
      <c r="G32" s="515"/>
      <c r="H32" s="531"/>
      <c r="I32" s="517"/>
      <c r="J32" s="240" t="s">
        <v>26</v>
      </c>
      <c r="K32" s="229">
        <f t="shared" ref="K32:Z32" si="16">K31</f>
        <v>0</v>
      </c>
      <c r="L32" s="229">
        <f t="shared" si="16"/>
        <v>0</v>
      </c>
      <c r="M32" s="229">
        <f t="shared" si="16"/>
        <v>0</v>
      </c>
      <c r="N32" s="228">
        <f t="shared" si="16"/>
        <v>0</v>
      </c>
      <c r="O32" s="229">
        <f t="shared" si="16"/>
        <v>0</v>
      </c>
      <c r="P32" s="229">
        <f t="shared" si="16"/>
        <v>0</v>
      </c>
      <c r="Q32" s="229">
        <f t="shared" si="16"/>
        <v>0</v>
      </c>
      <c r="R32" s="228">
        <f t="shared" si="16"/>
        <v>0</v>
      </c>
      <c r="S32" s="226">
        <f t="shared" si="16"/>
        <v>0</v>
      </c>
      <c r="T32" s="227">
        <f t="shared" si="16"/>
        <v>0</v>
      </c>
      <c r="U32" s="227">
        <f t="shared" si="16"/>
        <v>0</v>
      </c>
      <c r="V32" s="228">
        <f t="shared" si="16"/>
        <v>0</v>
      </c>
      <c r="W32" s="226">
        <f t="shared" si="16"/>
        <v>0</v>
      </c>
      <c r="X32" s="227">
        <f t="shared" si="16"/>
        <v>0</v>
      </c>
      <c r="Y32" s="227">
        <f t="shared" si="16"/>
        <v>0</v>
      </c>
      <c r="Z32" s="228">
        <f t="shared" si="16"/>
        <v>0</v>
      </c>
      <c r="AA32" s="228">
        <f t="shared" ref="AA32:AB32" si="17">AA31</f>
        <v>0</v>
      </c>
      <c r="AB32" s="228">
        <f t="shared" si="17"/>
        <v>0</v>
      </c>
      <c r="AC32" s="487"/>
      <c r="AD32" s="490"/>
      <c r="AE32" s="490"/>
      <c r="AF32" s="570"/>
    </row>
    <row r="33" spans="1:32" s="48" customFormat="1" ht="21" customHeight="1" x14ac:dyDescent="0.2">
      <c r="A33" s="539" t="s">
        <v>18</v>
      </c>
      <c r="B33" s="541" t="s">
        <v>18</v>
      </c>
      <c r="C33" s="541" t="s">
        <v>18</v>
      </c>
      <c r="D33" s="635" t="s">
        <v>134</v>
      </c>
      <c r="E33" s="637" t="s">
        <v>48</v>
      </c>
      <c r="F33" s="488"/>
      <c r="G33" s="514" t="s">
        <v>49</v>
      </c>
      <c r="H33" s="516"/>
      <c r="I33" s="579"/>
      <c r="J33" s="8" t="s">
        <v>38</v>
      </c>
      <c r="K33" s="41">
        <f>L33+N33</f>
        <v>0</v>
      </c>
      <c r="L33" s="52"/>
      <c r="M33" s="52"/>
      <c r="N33" s="22"/>
      <c r="O33" s="20">
        <f>P33+R33</f>
        <v>0</v>
      </c>
      <c r="P33" s="20"/>
      <c r="Q33" s="20"/>
      <c r="R33" s="22"/>
      <c r="S33" s="41">
        <f>T33+V33</f>
        <v>0</v>
      </c>
      <c r="T33" s="52">
        <v>0</v>
      </c>
      <c r="U33" s="52">
        <v>0</v>
      </c>
      <c r="V33" s="22">
        <v>0</v>
      </c>
      <c r="W33" s="41">
        <v>0</v>
      </c>
      <c r="X33" s="368">
        <v>0</v>
      </c>
      <c r="Y33" s="368">
        <v>0</v>
      </c>
      <c r="Z33" s="367">
        <v>0</v>
      </c>
      <c r="AA33" s="22"/>
      <c r="AB33" s="22"/>
      <c r="AC33" s="485"/>
      <c r="AD33" s="488"/>
      <c r="AE33" s="488"/>
      <c r="AF33" s="634"/>
    </row>
    <row r="34" spans="1:32" s="48" customFormat="1" ht="27" customHeight="1" x14ac:dyDescent="0.2">
      <c r="A34" s="540"/>
      <c r="B34" s="542"/>
      <c r="C34" s="542"/>
      <c r="D34" s="636"/>
      <c r="E34" s="487"/>
      <c r="F34" s="490"/>
      <c r="G34" s="515"/>
      <c r="H34" s="517"/>
      <c r="I34" s="517"/>
      <c r="J34" s="240" t="s">
        <v>26</v>
      </c>
      <c r="K34" s="229">
        <f t="shared" ref="K34:Z34" si="18">K33</f>
        <v>0</v>
      </c>
      <c r="L34" s="229">
        <f t="shared" si="18"/>
        <v>0</v>
      </c>
      <c r="M34" s="229">
        <f t="shared" si="18"/>
        <v>0</v>
      </c>
      <c r="N34" s="228">
        <f t="shared" si="18"/>
        <v>0</v>
      </c>
      <c r="O34" s="229">
        <f t="shared" si="18"/>
        <v>0</v>
      </c>
      <c r="P34" s="229">
        <f t="shared" si="18"/>
        <v>0</v>
      </c>
      <c r="Q34" s="229">
        <f t="shared" si="18"/>
        <v>0</v>
      </c>
      <c r="R34" s="228">
        <f t="shared" si="18"/>
        <v>0</v>
      </c>
      <c r="S34" s="226">
        <f t="shared" si="18"/>
        <v>0</v>
      </c>
      <c r="T34" s="227">
        <f t="shared" si="18"/>
        <v>0</v>
      </c>
      <c r="U34" s="227">
        <f t="shared" si="18"/>
        <v>0</v>
      </c>
      <c r="V34" s="228">
        <f t="shared" si="18"/>
        <v>0</v>
      </c>
      <c r="W34" s="226">
        <f t="shared" si="18"/>
        <v>0</v>
      </c>
      <c r="X34" s="227">
        <f t="shared" si="18"/>
        <v>0</v>
      </c>
      <c r="Y34" s="227">
        <f t="shared" si="18"/>
        <v>0</v>
      </c>
      <c r="Z34" s="228">
        <f t="shared" si="18"/>
        <v>0</v>
      </c>
      <c r="AA34" s="228">
        <f t="shared" ref="AA34:AB34" si="19">AA33</f>
        <v>0</v>
      </c>
      <c r="AB34" s="232">
        <f t="shared" si="19"/>
        <v>0</v>
      </c>
      <c r="AC34" s="487"/>
      <c r="AD34" s="617"/>
      <c r="AE34" s="617"/>
      <c r="AF34" s="618"/>
    </row>
    <row r="35" spans="1:32" ht="15" customHeight="1" x14ac:dyDescent="0.2">
      <c r="A35" s="219" t="s">
        <v>18</v>
      </c>
      <c r="B35" s="49" t="s">
        <v>18</v>
      </c>
      <c r="C35" s="49" t="s">
        <v>18</v>
      </c>
      <c r="D35" s="630" t="s">
        <v>50</v>
      </c>
      <c r="E35" s="496"/>
      <c r="F35" s="496"/>
      <c r="G35" s="496"/>
      <c r="H35" s="496"/>
      <c r="I35" s="496"/>
      <c r="J35" s="497"/>
      <c r="K35" s="241">
        <f>K13+K16+K19+K22+K24+K26+K28+K30+K32+K34</f>
        <v>639</v>
      </c>
      <c r="L35" s="242">
        <f t="shared" ref="L35:Z35" si="20">L13+L16+L19+L22+L24+L26+L28+L30+L32+L34</f>
        <v>639</v>
      </c>
      <c r="M35" s="242">
        <f t="shared" si="20"/>
        <v>583.99299999999994</v>
      </c>
      <c r="N35" s="243">
        <f t="shared" si="20"/>
        <v>0</v>
      </c>
      <c r="O35" s="241">
        <f t="shared" si="20"/>
        <v>721.48700000000008</v>
      </c>
      <c r="P35" s="242">
        <f t="shared" si="20"/>
        <v>716.48700000000008</v>
      </c>
      <c r="Q35" s="241">
        <f t="shared" si="20"/>
        <v>667.5</v>
      </c>
      <c r="R35" s="244">
        <f t="shared" si="20"/>
        <v>5</v>
      </c>
      <c r="S35" s="369">
        <f t="shared" si="20"/>
        <v>0</v>
      </c>
      <c r="T35" s="312">
        <f t="shared" si="20"/>
        <v>0</v>
      </c>
      <c r="U35" s="312">
        <f t="shared" si="20"/>
        <v>0</v>
      </c>
      <c r="V35" s="243">
        <f t="shared" si="20"/>
        <v>0</v>
      </c>
      <c r="W35" s="369">
        <f t="shared" si="20"/>
        <v>0</v>
      </c>
      <c r="X35" s="312">
        <f t="shared" si="20"/>
        <v>0</v>
      </c>
      <c r="Y35" s="312">
        <f t="shared" si="20"/>
        <v>0</v>
      </c>
      <c r="Z35" s="243">
        <f t="shared" si="20"/>
        <v>0</v>
      </c>
      <c r="AA35" s="243">
        <f t="shared" ref="AA35:AB35" si="21">AA13+AA16+AA19+AA22+AA24+AA26+AA28+AA30+AA32+AA34</f>
        <v>759.4</v>
      </c>
      <c r="AB35" s="245">
        <f t="shared" si="21"/>
        <v>793.2</v>
      </c>
      <c r="AC35" s="631"/>
      <c r="AD35" s="594"/>
      <c r="AE35" s="594"/>
      <c r="AF35" s="595"/>
    </row>
    <row r="36" spans="1:32" ht="16.5" customHeight="1" x14ac:dyDescent="0.2">
      <c r="A36" s="219" t="s">
        <v>18</v>
      </c>
      <c r="B36" s="49" t="s">
        <v>18</v>
      </c>
      <c r="C36" s="49" t="s">
        <v>27</v>
      </c>
      <c r="D36" s="632" t="s">
        <v>51</v>
      </c>
      <c r="E36" s="500"/>
      <c r="F36" s="500"/>
      <c r="G36" s="500"/>
      <c r="H36" s="500"/>
      <c r="I36" s="500"/>
      <c r="J36" s="500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  <c r="AB36" s="501"/>
      <c r="AC36" s="500"/>
      <c r="AD36" s="500"/>
      <c r="AE36" s="500"/>
      <c r="AF36" s="633"/>
    </row>
    <row r="37" spans="1:32" ht="19.5" customHeight="1" x14ac:dyDescent="0.2">
      <c r="A37" s="587" t="s">
        <v>18</v>
      </c>
      <c r="B37" s="589" t="s">
        <v>18</v>
      </c>
      <c r="C37" s="612" t="s">
        <v>27</v>
      </c>
      <c r="D37" s="613" t="s">
        <v>18</v>
      </c>
      <c r="E37" s="525" t="s">
        <v>52</v>
      </c>
      <c r="F37" s="488"/>
      <c r="G37" s="514" t="s">
        <v>53</v>
      </c>
      <c r="H37" s="516"/>
      <c r="I37" s="580"/>
      <c r="J37" s="50" t="s">
        <v>24</v>
      </c>
      <c r="K37" s="51">
        <f>L37+N37</f>
        <v>0</v>
      </c>
      <c r="L37" s="52"/>
      <c r="M37" s="52"/>
      <c r="N37" s="53"/>
      <c r="O37" s="51">
        <f>P37+R37</f>
        <v>0</v>
      </c>
      <c r="P37" s="52"/>
      <c r="Q37" s="52"/>
      <c r="R37" s="53"/>
      <c r="S37" s="51">
        <f>T37+V37</f>
        <v>0</v>
      </c>
      <c r="T37" s="52">
        <v>0</v>
      </c>
      <c r="U37" s="52">
        <v>0</v>
      </c>
      <c r="V37" s="53">
        <v>0</v>
      </c>
      <c r="W37" s="51">
        <v>0</v>
      </c>
      <c r="X37" s="52">
        <v>0</v>
      </c>
      <c r="Y37" s="52">
        <v>0</v>
      </c>
      <c r="Z37" s="53">
        <v>0</v>
      </c>
      <c r="AA37" s="17"/>
      <c r="AB37" s="18"/>
      <c r="AC37" s="626"/>
      <c r="AD37" s="583"/>
      <c r="AE37" s="584"/>
      <c r="AF37" s="577"/>
    </row>
    <row r="38" spans="1:32" ht="17.25" customHeight="1" x14ac:dyDescent="0.2">
      <c r="A38" s="596"/>
      <c r="B38" s="597"/>
      <c r="C38" s="612"/>
      <c r="D38" s="614"/>
      <c r="E38" s="599"/>
      <c r="F38" s="600"/>
      <c r="G38" s="603"/>
      <c r="H38" s="604"/>
      <c r="I38" s="629"/>
      <c r="J38" s="54" t="s">
        <v>38</v>
      </c>
      <c r="K38" s="51">
        <f>L38+N38</f>
        <v>0</v>
      </c>
      <c r="L38" s="56"/>
      <c r="M38" s="56"/>
      <c r="N38" s="57"/>
      <c r="O38" s="55">
        <f>P38+R38</f>
        <v>0</v>
      </c>
      <c r="P38" s="56"/>
      <c r="Q38" s="56"/>
      <c r="R38" s="57"/>
      <c r="S38" s="51">
        <f>T38+V38</f>
        <v>0</v>
      </c>
      <c r="T38" s="56">
        <v>0</v>
      </c>
      <c r="U38" s="56">
        <v>0</v>
      </c>
      <c r="V38" s="57">
        <v>0</v>
      </c>
      <c r="W38" s="55">
        <v>0</v>
      </c>
      <c r="X38" s="56">
        <v>0</v>
      </c>
      <c r="Y38" s="52">
        <v>0</v>
      </c>
      <c r="Z38" s="57">
        <v>0</v>
      </c>
      <c r="AA38" s="58"/>
      <c r="AB38" s="59"/>
      <c r="AC38" s="627"/>
      <c r="AD38" s="608"/>
      <c r="AE38" s="600"/>
      <c r="AF38" s="611"/>
    </row>
    <row r="39" spans="1:32" ht="18" customHeight="1" x14ac:dyDescent="0.2">
      <c r="A39" s="596"/>
      <c r="B39" s="597"/>
      <c r="C39" s="612"/>
      <c r="D39" s="614"/>
      <c r="E39" s="599"/>
      <c r="F39" s="600"/>
      <c r="G39" s="603"/>
      <c r="H39" s="604"/>
      <c r="I39" s="629"/>
      <c r="J39" s="54" t="s">
        <v>25</v>
      </c>
      <c r="K39" s="51">
        <v>0</v>
      </c>
      <c r="L39" s="52"/>
      <c r="M39" s="52"/>
      <c r="N39" s="53"/>
      <c r="O39" s="51">
        <f>P39+R39</f>
        <v>0</v>
      </c>
      <c r="P39" s="55"/>
      <c r="Q39" s="52"/>
      <c r="R39" s="53"/>
      <c r="S39" s="51">
        <v>0</v>
      </c>
      <c r="T39" s="52">
        <v>0</v>
      </c>
      <c r="U39" s="52">
        <v>0</v>
      </c>
      <c r="V39" s="53">
        <v>0</v>
      </c>
      <c r="W39" s="51">
        <v>0</v>
      </c>
      <c r="X39" s="52">
        <v>0</v>
      </c>
      <c r="Y39" s="52">
        <v>0</v>
      </c>
      <c r="Z39" s="53">
        <v>0</v>
      </c>
      <c r="AA39" s="17"/>
      <c r="AB39" s="18"/>
      <c r="AC39" s="627"/>
      <c r="AD39" s="608"/>
      <c r="AE39" s="600"/>
      <c r="AF39" s="611"/>
    </row>
    <row r="40" spans="1:32" ht="19.5" customHeight="1" x14ac:dyDescent="0.2">
      <c r="A40" s="588"/>
      <c r="B40" s="590"/>
      <c r="C40" s="542"/>
      <c r="D40" s="487"/>
      <c r="E40" s="490"/>
      <c r="F40" s="490"/>
      <c r="G40" s="515"/>
      <c r="H40" s="517"/>
      <c r="I40" s="581"/>
      <c r="J40" s="246" t="s">
        <v>26</v>
      </c>
      <c r="K40" s="370">
        <f t="shared" ref="K40:N40" si="22">K37+K38+K39</f>
        <v>0</v>
      </c>
      <c r="L40" s="227">
        <f t="shared" si="22"/>
        <v>0</v>
      </c>
      <c r="M40" s="227">
        <f t="shared" si="22"/>
        <v>0</v>
      </c>
      <c r="N40" s="255">
        <f t="shared" si="22"/>
        <v>0</v>
      </c>
      <c r="O40" s="248">
        <f t="shared" ref="O40:Y40" si="23">O37+O38+O39</f>
        <v>0</v>
      </c>
      <c r="P40" s="238">
        <f t="shared" si="23"/>
        <v>0</v>
      </c>
      <c r="Q40" s="227">
        <f t="shared" si="23"/>
        <v>0</v>
      </c>
      <c r="R40" s="247">
        <f t="shared" si="23"/>
        <v>0</v>
      </c>
      <c r="S40" s="370">
        <f t="shared" si="23"/>
        <v>0</v>
      </c>
      <c r="T40" s="227">
        <f t="shared" si="23"/>
        <v>0</v>
      </c>
      <c r="U40" s="227">
        <f t="shared" si="23"/>
        <v>0</v>
      </c>
      <c r="V40" s="255">
        <f t="shared" si="23"/>
        <v>0</v>
      </c>
      <c r="W40" s="370">
        <f t="shared" si="23"/>
        <v>0</v>
      </c>
      <c r="X40" s="227">
        <f t="shared" si="23"/>
        <v>0</v>
      </c>
      <c r="Y40" s="227">
        <f t="shared" si="23"/>
        <v>0</v>
      </c>
      <c r="Z40" s="255">
        <v>0</v>
      </c>
      <c r="AA40" s="254">
        <f t="shared" ref="AA40:AB40" si="24">AA37+AA38+AA39</f>
        <v>0</v>
      </c>
      <c r="AB40" s="255">
        <f t="shared" si="24"/>
        <v>0</v>
      </c>
      <c r="AC40" s="628"/>
      <c r="AD40" s="617"/>
      <c r="AE40" s="617"/>
      <c r="AF40" s="618"/>
    </row>
    <row r="41" spans="1:32" ht="19.5" customHeight="1" x14ac:dyDescent="0.2">
      <c r="A41" s="220" t="s">
        <v>18</v>
      </c>
      <c r="B41" s="619" t="s">
        <v>18</v>
      </c>
      <c r="C41" s="621" t="s">
        <v>27</v>
      </c>
      <c r="D41" s="523" t="s">
        <v>30</v>
      </c>
      <c r="E41" s="550" t="s">
        <v>54</v>
      </c>
      <c r="F41" s="562"/>
      <c r="G41" s="558" t="s">
        <v>55</v>
      </c>
      <c r="H41" s="516"/>
      <c r="I41" s="579"/>
      <c r="J41" s="60" t="s">
        <v>24</v>
      </c>
      <c r="K41" s="64">
        <v>0</v>
      </c>
      <c r="L41" s="36"/>
      <c r="M41" s="36"/>
      <c r="N41" s="63"/>
      <c r="O41" s="61">
        <f>P41+R41</f>
        <v>0</v>
      </c>
      <c r="P41" s="61"/>
      <c r="Q41" s="62"/>
      <c r="R41" s="63"/>
      <c r="S41" s="64">
        <v>0</v>
      </c>
      <c r="T41" s="36">
        <v>0</v>
      </c>
      <c r="U41" s="36">
        <v>0</v>
      </c>
      <c r="V41" s="63">
        <v>0</v>
      </c>
      <c r="W41" s="65">
        <v>0</v>
      </c>
      <c r="X41" s="36">
        <v>0</v>
      </c>
      <c r="Y41" s="36">
        <v>0</v>
      </c>
      <c r="Z41" s="66">
        <v>0</v>
      </c>
      <c r="AA41" s="64"/>
      <c r="AB41" s="67"/>
      <c r="AC41" s="485"/>
      <c r="AD41" s="584"/>
      <c r="AE41" s="584"/>
      <c r="AF41" s="577"/>
    </row>
    <row r="42" spans="1:32" ht="17.25" customHeight="1" x14ac:dyDescent="0.2">
      <c r="A42" s="220"/>
      <c r="B42" s="619"/>
      <c r="C42" s="621"/>
      <c r="D42" s="522"/>
      <c r="E42" s="623"/>
      <c r="F42" s="624"/>
      <c r="G42" s="625"/>
      <c r="H42" s="604"/>
      <c r="I42" s="605"/>
      <c r="J42" s="68" t="s">
        <v>56</v>
      </c>
      <c r="K42" s="71">
        <v>0</v>
      </c>
      <c r="L42" s="36"/>
      <c r="M42" s="36"/>
      <c r="N42" s="35"/>
      <c r="O42" s="70">
        <f>P42+R42</f>
        <v>0</v>
      </c>
      <c r="P42" s="61"/>
      <c r="Q42" s="62"/>
      <c r="R42" s="35"/>
      <c r="S42" s="71">
        <v>0</v>
      </c>
      <c r="T42" s="36">
        <v>0</v>
      </c>
      <c r="U42" s="36">
        <v>0</v>
      </c>
      <c r="V42" s="35">
        <v>0</v>
      </c>
      <c r="W42" s="65">
        <v>0</v>
      </c>
      <c r="X42" s="36">
        <v>0</v>
      </c>
      <c r="Y42" s="36">
        <v>0</v>
      </c>
      <c r="Z42" s="66">
        <v>0</v>
      </c>
      <c r="AA42" s="64"/>
      <c r="AB42" s="67"/>
      <c r="AC42" s="615"/>
      <c r="AD42" s="600"/>
      <c r="AE42" s="600"/>
      <c r="AF42" s="611"/>
    </row>
    <row r="43" spans="1:32" ht="19.5" customHeight="1" x14ac:dyDescent="0.2">
      <c r="A43" s="221"/>
      <c r="B43" s="620"/>
      <c r="C43" s="622"/>
      <c r="D43" s="489"/>
      <c r="E43" s="490"/>
      <c r="F43" s="487"/>
      <c r="G43" s="560"/>
      <c r="H43" s="517"/>
      <c r="I43" s="517"/>
      <c r="J43" s="256" t="s">
        <v>26</v>
      </c>
      <c r="K43" s="260">
        <v>0</v>
      </c>
      <c r="L43" s="259">
        <v>0</v>
      </c>
      <c r="M43" s="259">
        <v>0</v>
      </c>
      <c r="N43" s="261">
        <v>0</v>
      </c>
      <c r="O43" s="257">
        <f t="shared" ref="O43:R43" si="25">O41+O42</f>
        <v>0</v>
      </c>
      <c r="P43" s="258">
        <f t="shared" si="25"/>
        <v>0</v>
      </c>
      <c r="Q43" s="259">
        <f t="shared" si="25"/>
        <v>0</v>
      </c>
      <c r="R43" s="226">
        <f t="shared" si="25"/>
        <v>0</v>
      </c>
      <c r="S43" s="260">
        <v>0</v>
      </c>
      <c r="T43" s="259">
        <v>0</v>
      </c>
      <c r="U43" s="259">
        <v>0</v>
      </c>
      <c r="V43" s="261">
        <v>0</v>
      </c>
      <c r="W43" s="262">
        <v>0</v>
      </c>
      <c r="X43" s="230">
        <v>0</v>
      </c>
      <c r="Y43" s="230">
        <v>0</v>
      </c>
      <c r="Z43" s="263">
        <v>0</v>
      </c>
      <c r="AA43" s="260">
        <f t="shared" ref="AA43:AB43" si="26">AA41+AA42</f>
        <v>0</v>
      </c>
      <c r="AB43" s="264">
        <f t="shared" si="26"/>
        <v>0</v>
      </c>
      <c r="AC43" s="487"/>
      <c r="AD43" s="616"/>
      <c r="AE43" s="617"/>
      <c r="AF43" s="618"/>
    </row>
    <row r="44" spans="1:32" s="215" customFormat="1" ht="21" customHeight="1" x14ac:dyDescent="0.2">
      <c r="A44" s="519" t="s">
        <v>18</v>
      </c>
      <c r="B44" s="522" t="s">
        <v>18</v>
      </c>
      <c r="C44" s="609" t="s">
        <v>27</v>
      </c>
      <c r="D44" s="610" t="s">
        <v>33</v>
      </c>
      <c r="E44" s="550" t="s">
        <v>57</v>
      </c>
      <c r="F44" s="562"/>
      <c r="G44" s="558" t="s">
        <v>58</v>
      </c>
      <c r="H44" s="516"/>
      <c r="I44" s="579"/>
      <c r="J44" s="68" t="s">
        <v>24</v>
      </c>
      <c r="K44" s="371">
        <f>L44+N44</f>
        <v>0</v>
      </c>
      <c r="L44" s="23"/>
      <c r="M44" s="23"/>
      <c r="N44" s="372"/>
      <c r="O44" s="69">
        <f>P44+R44</f>
        <v>0</v>
      </c>
      <c r="P44" s="61"/>
      <c r="Q44" s="62"/>
      <c r="R44" s="63"/>
      <c r="S44" s="371">
        <f>T44+V44</f>
        <v>0</v>
      </c>
      <c r="T44" s="23">
        <v>0</v>
      </c>
      <c r="U44" s="23">
        <v>0</v>
      </c>
      <c r="V44" s="372">
        <v>0</v>
      </c>
      <c r="W44" s="65">
        <v>0</v>
      </c>
      <c r="X44" s="23">
        <v>0</v>
      </c>
      <c r="Y44" s="23">
        <v>0</v>
      </c>
      <c r="Z44" s="66">
        <v>0</v>
      </c>
      <c r="AA44" s="64"/>
      <c r="AB44" s="67"/>
      <c r="AC44" s="485"/>
      <c r="AD44" s="608"/>
      <c r="AE44" s="600"/>
      <c r="AF44" s="611"/>
    </row>
    <row r="45" spans="1:32" s="215" customFormat="1" ht="30" customHeight="1" x14ac:dyDescent="0.2">
      <c r="A45" s="520"/>
      <c r="B45" s="489"/>
      <c r="C45" s="490"/>
      <c r="D45" s="490"/>
      <c r="E45" s="490"/>
      <c r="F45" s="487"/>
      <c r="G45" s="560"/>
      <c r="H45" s="517"/>
      <c r="I45" s="517"/>
      <c r="J45" s="256" t="s">
        <v>26</v>
      </c>
      <c r="K45" s="375">
        <f t="shared" ref="K45:N45" si="27">K44</f>
        <v>0</v>
      </c>
      <c r="L45" s="376">
        <f t="shared" si="27"/>
        <v>0</v>
      </c>
      <c r="M45" s="376">
        <f t="shared" si="27"/>
        <v>0</v>
      </c>
      <c r="N45" s="377">
        <f t="shared" si="27"/>
        <v>0</v>
      </c>
      <c r="O45" s="257">
        <f t="shared" ref="O45:Z45" si="28">O44</f>
        <v>0</v>
      </c>
      <c r="P45" s="258">
        <f t="shared" si="28"/>
        <v>0</v>
      </c>
      <c r="Q45" s="259">
        <f t="shared" si="28"/>
        <v>0</v>
      </c>
      <c r="R45" s="226">
        <f t="shared" si="28"/>
        <v>0</v>
      </c>
      <c r="S45" s="375">
        <f t="shared" si="28"/>
        <v>0</v>
      </c>
      <c r="T45" s="376">
        <f t="shared" si="28"/>
        <v>0</v>
      </c>
      <c r="U45" s="376">
        <f t="shared" si="28"/>
        <v>0</v>
      </c>
      <c r="V45" s="377">
        <f t="shared" si="28"/>
        <v>0</v>
      </c>
      <c r="W45" s="226">
        <f t="shared" si="28"/>
        <v>0</v>
      </c>
      <c r="X45" s="227">
        <f t="shared" si="28"/>
        <v>0</v>
      </c>
      <c r="Y45" s="227">
        <f t="shared" si="28"/>
        <v>0</v>
      </c>
      <c r="Z45" s="229">
        <f t="shared" si="28"/>
        <v>0</v>
      </c>
      <c r="AA45" s="262">
        <f t="shared" ref="AA45:AB45" si="29">AA44</f>
        <v>0</v>
      </c>
      <c r="AB45" s="264">
        <f t="shared" si="29"/>
        <v>0</v>
      </c>
      <c r="AC45" s="487"/>
      <c r="AD45" s="490"/>
      <c r="AE45" s="490"/>
      <c r="AF45" s="570"/>
    </row>
    <row r="46" spans="1:32" ht="16.5" customHeight="1" x14ac:dyDescent="0.2">
      <c r="A46" s="219" t="s">
        <v>18</v>
      </c>
      <c r="B46" s="49" t="s">
        <v>18</v>
      </c>
      <c r="C46" s="72" t="s">
        <v>27</v>
      </c>
      <c r="D46" s="73"/>
      <c r="E46" s="591" t="s">
        <v>50</v>
      </c>
      <c r="F46" s="592"/>
      <c r="G46" s="592"/>
      <c r="H46" s="592"/>
      <c r="I46" s="592"/>
      <c r="J46" s="593"/>
      <c r="K46" s="373">
        <f t="shared" ref="K46:N46" si="30">K40+K43+K45</f>
        <v>0</v>
      </c>
      <c r="L46" s="284">
        <f t="shared" si="30"/>
        <v>0</v>
      </c>
      <c r="M46" s="284">
        <f t="shared" si="30"/>
        <v>0</v>
      </c>
      <c r="N46" s="374">
        <f t="shared" si="30"/>
        <v>0</v>
      </c>
      <c r="O46" s="268">
        <f t="shared" ref="O46:Z46" si="31">O40+O43+O45</f>
        <v>0</v>
      </c>
      <c r="P46" s="269">
        <f t="shared" si="31"/>
        <v>0</v>
      </c>
      <c r="Q46" s="269">
        <f t="shared" si="31"/>
        <v>0</v>
      </c>
      <c r="R46" s="267">
        <f t="shared" si="31"/>
        <v>0</v>
      </c>
      <c r="S46" s="373">
        <f t="shared" si="31"/>
        <v>0</v>
      </c>
      <c r="T46" s="284">
        <f t="shared" si="31"/>
        <v>0</v>
      </c>
      <c r="U46" s="284">
        <f t="shared" si="31"/>
        <v>0</v>
      </c>
      <c r="V46" s="374">
        <f t="shared" si="31"/>
        <v>0</v>
      </c>
      <c r="W46" s="267">
        <f t="shared" si="31"/>
        <v>0</v>
      </c>
      <c r="X46" s="284">
        <f t="shared" si="31"/>
        <v>0</v>
      </c>
      <c r="Y46" s="284">
        <f t="shared" si="31"/>
        <v>0</v>
      </c>
      <c r="Z46" s="267">
        <f t="shared" si="31"/>
        <v>0</v>
      </c>
      <c r="AA46" s="268">
        <f t="shared" ref="AA46:AB46" si="32">AA40+AA43+AA45</f>
        <v>0</v>
      </c>
      <c r="AB46" s="271">
        <f t="shared" si="32"/>
        <v>0</v>
      </c>
      <c r="AC46" s="572"/>
      <c r="AD46" s="573"/>
      <c r="AE46" s="573"/>
      <c r="AF46" s="574"/>
    </row>
    <row r="47" spans="1:32" ht="17.25" customHeight="1" x14ac:dyDescent="0.2">
      <c r="A47" s="219" t="s">
        <v>18</v>
      </c>
      <c r="B47" s="49" t="s">
        <v>18</v>
      </c>
      <c r="C47" s="7" t="s">
        <v>30</v>
      </c>
      <c r="D47" s="557" t="s">
        <v>59</v>
      </c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594"/>
      <c r="T47" s="594"/>
      <c r="U47" s="594"/>
      <c r="V47" s="594"/>
      <c r="W47" s="483"/>
      <c r="X47" s="594"/>
      <c r="Y47" s="594"/>
      <c r="Z47" s="483"/>
      <c r="AA47" s="483"/>
      <c r="AB47" s="483"/>
      <c r="AC47" s="594"/>
      <c r="AD47" s="594"/>
      <c r="AE47" s="594"/>
      <c r="AF47" s="595"/>
    </row>
    <row r="48" spans="1:32" ht="17.25" customHeight="1" x14ac:dyDescent="0.2">
      <c r="A48" s="587" t="s">
        <v>18</v>
      </c>
      <c r="B48" s="589" t="s">
        <v>18</v>
      </c>
      <c r="C48" s="578" t="s">
        <v>30</v>
      </c>
      <c r="D48" s="523" t="s">
        <v>18</v>
      </c>
      <c r="E48" s="525" t="s">
        <v>60</v>
      </c>
      <c r="F48" s="488"/>
      <c r="G48" s="514" t="s">
        <v>58</v>
      </c>
      <c r="H48" s="516"/>
      <c r="I48" s="579"/>
      <c r="J48" s="68" t="s">
        <v>24</v>
      </c>
      <c r="K48" s="371">
        <f t="shared" ref="K48:K51" si="33">L48+N48</f>
        <v>0</v>
      </c>
      <c r="L48" s="75"/>
      <c r="M48" s="44"/>
      <c r="N48" s="76"/>
      <c r="O48" s="74">
        <f t="shared" ref="O48:O51" si="34">P48+R48</f>
        <v>0</v>
      </c>
      <c r="P48" s="75"/>
      <c r="Q48" s="44"/>
      <c r="R48" s="76"/>
      <c r="S48" s="74">
        <f>T48+V48</f>
        <v>0</v>
      </c>
      <c r="T48" s="75">
        <v>0</v>
      </c>
      <c r="U48" s="44">
        <v>0</v>
      </c>
      <c r="V48" s="76">
        <v>0</v>
      </c>
      <c r="W48" s="65">
        <v>0</v>
      </c>
      <c r="X48" s="36">
        <v>0</v>
      </c>
      <c r="Y48" s="36">
        <v>0</v>
      </c>
      <c r="Z48" s="66">
        <v>0</v>
      </c>
      <c r="AA48" s="64"/>
      <c r="AB48" s="77"/>
      <c r="AC48" s="537"/>
      <c r="AD48" s="475"/>
      <c r="AE48" s="475"/>
      <c r="AF48" s="569"/>
    </row>
    <row r="49" spans="1:32" ht="17.25" customHeight="1" x14ac:dyDescent="0.2">
      <c r="A49" s="596"/>
      <c r="B49" s="597"/>
      <c r="C49" s="598"/>
      <c r="D49" s="522"/>
      <c r="E49" s="599"/>
      <c r="F49" s="600"/>
      <c r="G49" s="603"/>
      <c r="H49" s="604"/>
      <c r="I49" s="605"/>
      <c r="J49" s="68" t="s">
        <v>38</v>
      </c>
      <c r="K49" s="371">
        <f t="shared" si="33"/>
        <v>0</v>
      </c>
      <c r="L49" s="78"/>
      <c r="M49" s="44"/>
      <c r="N49" s="76"/>
      <c r="O49" s="74">
        <f t="shared" si="34"/>
        <v>0</v>
      </c>
      <c r="P49" s="78"/>
      <c r="Q49" s="44"/>
      <c r="R49" s="76"/>
      <c r="S49" s="74">
        <f t="shared" ref="S49:S51" si="35">T49+V49</f>
        <v>0</v>
      </c>
      <c r="T49" s="78">
        <v>0</v>
      </c>
      <c r="U49" s="44">
        <v>0</v>
      </c>
      <c r="V49" s="76">
        <v>0</v>
      </c>
      <c r="W49" s="65">
        <v>0</v>
      </c>
      <c r="X49" s="36">
        <v>0</v>
      </c>
      <c r="Y49" s="36">
        <v>0</v>
      </c>
      <c r="Z49" s="66">
        <v>0</v>
      </c>
      <c r="AA49" s="64"/>
      <c r="AB49" s="77"/>
      <c r="AC49" s="606"/>
      <c r="AD49" s="608"/>
      <c r="AE49" s="608"/>
      <c r="AF49" s="601"/>
    </row>
    <row r="50" spans="1:32" ht="17.25" customHeight="1" x14ac:dyDescent="0.2">
      <c r="A50" s="596"/>
      <c r="B50" s="597"/>
      <c r="C50" s="598"/>
      <c r="D50" s="522"/>
      <c r="E50" s="599"/>
      <c r="F50" s="600"/>
      <c r="G50" s="603"/>
      <c r="H50" s="604"/>
      <c r="I50" s="605"/>
      <c r="J50" s="68" t="s">
        <v>25</v>
      </c>
      <c r="K50" s="371">
        <f t="shared" si="33"/>
        <v>0</v>
      </c>
      <c r="L50" s="78"/>
      <c r="M50" s="44"/>
      <c r="N50" s="76"/>
      <c r="O50" s="74">
        <f t="shared" si="34"/>
        <v>0</v>
      </c>
      <c r="P50" s="78"/>
      <c r="Q50" s="44"/>
      <c r="R50" s="76"/>
      <c r="S50" s="74">
        <f t="shared" si="35"/>
        <v>0</v>
      </c>
      <c r="T50" s="78">
        <v>0</v>
      </c>
      <c r="U50" s="44">
        <v>0</v>
      </c>
      <c r="V50" s="76">
        <v>0</v>
      </c>
      <c r="W50" s="65">
        <v>0</v>
      </c>
      <c r="X50" s="36">
        <v>0</v>
      </c>
      <c r="Y50" s="36">
        <v>0</v>
      </c>
      <c r="Z50" s="66">
        <v>0</v>
      </c>
      <c r="AA50" s="64"/>
      <c r="AB50" s="77"/>
      <c r="AC50" s="606"/>
      <c r="AD50" s="608"/>
      <c r="AE50" s="608"/>
      <c r="AF50" s="601"/>
    </row>
    <row r="51" spans="1:32" ht="16.5" customHeight="1" x14ac:dyDescent="0.2">
      <c r="A51" s="596"/>
      <c r="B51" s="597"/>
      <c r="C51" s="563"/>
      <c r="D51" s="489"/>
      <c r="E51" s="489"/>
      <c r="F51" s="489"/>
      <c r="G51" s="534"/>
      <c r="H51" s="531"/>
      <c r="I51" s="531"/>
      <c r="J51" s="68" t="s">
        <v>61</v>
      </c>
      <c r="K51" s="371">
        <f t="shared" si="33"/>
        <v>0</v>
      </c>
      <c r="L51" s="78"/>
      <c r="M51" s="44"/>
      <c r="N51" s="76"/>
      <c r="O51" s="74">
        <f t="shared" si="34"/>
        <v>0</v>
      </c>
      <c r="P51" s="78"/>
      <c r="Q51" s="44"/>
      <c r="R51" s="76"/>
      <c r="S51" s="74">
        <f t="shared" si="35"/>
        <v>0</v>
      </c>
      <c r="T51" s="78">
        <v>0</v>
      </c>
      <c r="U51" s="21">
        <v>0</v>
      </c>
      <c r="V51" s="76">
        <v>0</v>
      </c>
      <c r="W51" s="65">
        <v>0</v>
      </c>
      <c r="X51" s="36">
        <v>0</v>
      </c>
      <c r="Y51" s="36">
        <v>0</v>
      </c>
      <c r="Z51" s="66">
        <v>0</v>
      </c>
      <c r="AA51" s="64"/>
      <c r="AB51" s="77"/>
      <c r="AC51" s="607"/>
      <c r="AD51" s="489"/>
      <c r="AE51" s="489"/>
      <c r="AF51" s="602"/>
    </row>
    <row r="52" spans="1:32" ht="20.25" customHeight="1" x14ac:dyDescent="0.2">
      <c r="A52" s="588"/>
      <c r="B52" s="590"/>
      <c r="C52" s="544"/>
      <c r="D52" s="490"/>
      <c r="E52" s="490"/>
      <c r="F52" s="490"/>
      <c r="G52" s="515"/>
      <c r="H52" s="517"/>
      <c r="I52" s="517"/>
      <c r="J52" s="256" t="s">
        <v>26</v>
      </c>
      <c r="K52" s="375">
        <f>L52+N52</f>
        <v>0</v>
      </c>
      <c r="L52" s="376">
        <f>L48+L49+L50+L51</f>
        <v>0</v>
      </c>
      <c r="M52" s="376">
        <f t="shared" ref="M52:N52" si="36">M48+M49+M50+M51</f>
        <v>0</v>
      </c>
      <c r="N52" s="376">
        <f t="shared" si="36"/>
        <v>0</v>
      </c>
      <c r="O52" s="257">
        <f t="shared" ref="O52:R52" si="37">O48+O49+O50+O51</f>
        <v>0</v>
      </c>
      <c r="P52" s="258">
        <f t="shared" si="37"/>
        <v>0</v>
      </c>
      <c r="Q52" s="258">
        <f t="shared" si="37"/>
        <v>0</v>
      </c>
      <c r="R52" s="226">
        <f t="shared" si="37"/>
        <v>0</v>
      </c>
      <c r="S52" s="378">
        <f>SUM(S48:S51)</f>
        <v>0</v>
      </c>
      <c r="T52" s="379">
        <f t="shared" ref="T52:V52" si="38">SUM(T48:T51)</f>
        <v>0</v>
      </c>
      <c r="U52" s="379">
        <f t="shared" si="38"/>
        <v>0</v>
      </c>
      <c r="V52" s="380">
        <f t="shared" si="38"/>
        <v>0</v>
      </c>
      <c r="W52" s="262">
        <v>0</v>
      </c>
      <c r="X52" s="278">
        <v>0</v>
      </c>
      <c r="Y52" s="278">
        <v>0</v>
      </c>
      <c r="Z52" s="263">
        <v>0</v>
      </c>
      <c r="AA52" s="260">
        <f t="shared" ref="AA52:AB52" si="39">AA48+AA49+AA50+AA51</f>
        <v>0</v>
      </c>
      <c r="AB52" s="260">
        <f t="shared" si="39"/>
        <v>0</v>
      </c>
      <c r="AC52" s="538"/>
      <c r="AD52" s="490"/>
      <c r="AE52" s="490"/>
      <c r="AF52" s="570"/>
    </row>
    <row r="53" spans="1:32" ht="18.75" customHeight="1" x14ac:dyDescent="0.2">
      <c r="A53" s="219" t="s">
        <v>18</v>
      </c>
      <c r="B53" s="49" t="s">
        <v>18</v>
      </c>
      <c r="C53" s="72" t="s">
        <v>30</v>
      </c>
      <c r="D53" s="272"/>
      <c r="E53" s="571" t="s">
        <v>50</v>
      </c>
      <c r="F53" s="496"/>
      <c r="G53" s="496"/>
      <c r="H53" s="496"/>
      <c r="I53" s="496"/>
      <c r="J53" s="546"/>
      <c r="K53" s="373">
        <f t="shared" ref="K53:N53" si="40">K47+K50+K52</f>
        <v>0</v>
      </c>
      <c r="L53" s="284">
        <f t="shared" si="40"/>
        <v>0</v>
      </c>
      <c r="M53" s="284">
        <f t="shared" si="40"/>
        <v>0</v>
      </c>
      <c r="N53" s="374">
        <f t="shared" si="40"/>
        <v>0</v>
      </c>
      <c r="O53" s="265">
        <f t="shared" ref="O53:Z53" si="41">O52</f>
        <v>0</v>
      </c>
      <c r="P53" s="266">
        <f t="shared" si="41"/>
        <v>0</v>
      </c>
      <c r="Q53" s="266">
        <f t="shared" si="41"/>
        <v>0</v>
      </c>
      <c r="R53" s="267">
        <f t="shared" si="41"/>
        <v>0</v>
      </c>
      <c r="S53" s="373">
        <f t="shared" si="41"/>
        <v>0</v>
      </c>
      <c r="T53" s="284">
        <f t="shared" si="41"/>
        <v>0</v>
      </c>
      <c r="U53" s="284">
        <f t="shared" si="41"/>
        <v>0</v>
      </c>
      <c r="V53" s="374">
        <f t="shared" si="41"/>
        <v>0</v>
      </c>
      <c r="W53" s="267">
        <f t="shared" si="41"/>
        <v>0</v>
      </c>
      <c r="X53" s="284">
        <f t="shared" si="41"/>
        <v>0</v>
      </c>
      <c r="Y53" s="284">
        <f t="shared" si="41"/>
        <v>0</v>
      </c>
      <c r="Z53" s="267">
        <f t="shared" si="41"/>
        <v>0</v>
      </c>
      <c r="AA53" s="268">
        <f t="shared" ref="AA53:AB53" si="42">AA52</f>
        <v>0</v>
      </c>
      <c r="AB53" s="268">
        <f t="shared" si="42"/>
        <v>0</v>
      </c>
      <c r="AC53" s="585"/>
      <c r="AD53" s="483"/>
      <c r="AE53" s="483"/>
      <c r="AF53" s="575"/>
    </row>
    <row r="54" spans="1:32" ht="16.5" customHeight="1" x14ac:dyDescent="0.2">
      <c r="A54" s="219" t="s">
        <v>18</v>
      </c>
      <c r="B54" s="49" t="s">
        <v>18</v>
      </c>
      <c r="C54" s="7" t="s">
        <v>33</v>
      </c>
      <c r="D54" s="586" t="s">
        <v>62</v>
      </c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  <c r="S54" s="501"/>
      <c r="T54" s="501"/>
      <c r="U54" s="501"/>
      <c r="V54" s="501"/>
      <c r="W54" s="500"/>
      <c r="X54" s="501"/>
      <c r="Y54" s="501"/>
      <c r="Z54" s="500"/>
      <c r="AA54" s="500"/>
      <c r="AB54" s="500"/>
      <c r="AC54" s="500"/>
      <c r="AD54" s="500"/>
      <c r="AE54" s="500"/>
      <c r="AF54" s="502"/>
    </row>
    <row r="55" spans="1:32" s="48" customFormat="1" ht="38.25" customHeight="1" x14ac:dyDescent="0.2">
      <c r="A55" s="587" t="s">
        <v>18</v>
      </c>
      <c r="B55" s="589" t="s">
        <v>18</v>
      </c>
      <c r="C55" s="578" t="s">
        <v>33</v>
      </c>
      <c r="D55" s="523" t="s">
        <v>18</v>
      </c>
      <c r="E55" s="525" t="s">
        <v>63</v>
      </c>
      <c r="F55" s="488"/>
      <c r="G55" s="514" t="s">
        <v>64</v>
      </c>
      <c r="H55" s="516"/>
      <c r="I55" s="580"/>
      <c r="J55" s="79" t="s">
        <v>24</v>
      </c>
      <c r="K55" s="51">
        <f>L55+N55</f>
        <v>0</v>
      </c>
      <c r="L55" s="52"/>
      <c r="M55" s="52"/>
      <c r="N55" s="53"/>
      <c r="O55" s="80">
        <f>P55+R55</f>
        <v>0</v>
      </c>
      <c r="P55" s="52"/>
      <c r="Q55" s="52"/>
      <c r="R55" s="53"/>
      <c r="S55" s="51">
        <f>T55+V55</f>
        <v>0</v>
      </c>
      <c r="T55" s="52">
        <v>0</v>
      </c>
      <c r="U55" s="52">
        <v>0</v>
      </c>
      <c r="V55" s="53">
        <v>0</v>
      </c>
      <c r="W55" s="51">
        <v>0</v>
      </c>
      <c r="X55" s="52">
        <v>0</v>
      </c>
      <c r="Y55" s="52">
        <v>0</v>
      </c>
      <c r="Z55" s="53">
        <v>0</v>
      </c>
      <c r="AA55" s="17"/>
      <c r="AB55" s="18"/>
      <c r="AC55" s="582"/>
      <c r="AD55" s="583"/>
      <c r="AE55" s="584"/>
      <c r="AF55" s="577"/>
    </row>
    <row r="56" spans="1:32" s="48" customFormat="1" ht="37.5" customHeight="1" x14ac:dyDescent="0.2">
      <c r="A56" s="588"/>
      <c r="B56" s="590"/>
      <c r="C56" s="544"/>
      <c r="D56" s="490"/>
      <c r="E56" s="490"/>
      <c r="F56" s="490"/>
      <c r="G56" s="515"/>
      <c r="H56" s="517"/>
      <c r="I56" s="581"/>
      <c r="J56" s="275" t="s">
        <v>26</v>
      </c>
      <c r="K56" s="249">
        <f t="shared" ref="K56:N56" si="43">K55</f>
        <v>0</v>
      </c>
      <c r="L56" s="227">
        <f t="shared" si="43"/>
        <v>0</v>
      </c>
      <c r="M56" s="227">
        <f t="shared" si="43"/>
        <v>0</v>
      </c>
      <c r="N56" s="255">
        <f t="shared" si="43"/>
        <v>0</v>
      </c>
      <c r="O56" s="249">
        <f t="shared" ref="O56:V56" si="44">O55</f>
        <v>0</v>
      </c>
      <c r="P56" s="252">
        <f t="shared" si="44"/>
        <v>0</v>
      </c>
      <c r="Q56" s="252">
        <f t="shared" si="44"/>
        <v>0</v>
      </c>
      <c r="R56" s="255">
        <f t="shared" si="44"/>
        <v>0</v>
      </c>
      <c r="S56" s="249">
        <f t="shared" si="44"/>
        <v>0</v>
      </c>
      <c r="T56" s="227">
        <f t="shared" si="44"/>
        <v>0</v>
      </c>
      <c r="U56" s="227">
        <f t="shared" si="44"/>
        <v>0</v>
      </c>
      <c r="V56" s="255">
        <f t="shared" si="44"/>
        <v>0</v>
      </c>
      <c r="W56" s="251">
        <v>0</v>
      </c>
      <c r="X56" s="252">
        <v>0</v>
      </c>
      <c r="Y56" s="252">
        <v>0</v>
      </c>
      <c r="Z56" s="253">
        <v>0</v>
      </c>
      <c r="AA56" s="254">
        <f t="shared" ref="AA56:AB56" si="45">AA55</f>
        <v>0</v>
      </c>
      <c r="AB56" s="255">
        <f t="shared" si="45"/>
        <v>0</v>
      </c>
      <c r="AC56" s="487"/>
      <c r="AD56" s="490"/>
      <c r="AE56" s="490"/>
      <c r="AF56" s="570"/>
    </row>
    <row r="57" spans="1:32" s="48" customFormat="1" ht="21.75" customHeight="1" x14ac:dyDescent="0.2">
      <c r="A57" s="539" t="s">
        <v>18</v>
      </c>
      <c r="B57" s="541" t="s">
        <v>18</v>
      </c>
      <c r="C57" s="578" t="s">
        <v>33</v>
      </c>
      <c r="D57" s="523" t="s">
        <v>36</v>
      </c>
      <c r="E57" s="525" t="s">
        <v>65</v>
      </c>
      <c r="F57" s="488"/>
      <c r="G57" s="514" t="s">
        <v>64</v>
      </c>
      <c r="H57" s="516"/>
      <c r="I57" s="579"/>
      <c r="J57" s="68" t="s">
        <v>24</v>
      </c>
      <c r="K57" s="381">
        <f>L57+N57</f>
        <v>0</v>
      </c>
      <c r="L57" s="23"/>
      <c r="M57" s="25"/>
      <c r="N57" s="25"/>
      <c r="O57" s="64">
        <f>P57+R57</f>
        <v>0</v>
      </c>
      <c r="P57" s="36">
        <v>0</v>
      </c>
      <c r="Q57" s="36">
        <v>0</v>
      </c>
      <c r="R57" s="39">
        <v>0</v>
      </c>
      <c r="S57" s="381">
        <f>T57+V57</f>
        <v>0</v>
      </c>
      <c r="T57" s="23">
        <v>0</v>
      </c>
      <c r="U57" s="25">
        <v>0</v>
      </c>
      <c r="V57" s="25">
        <v>0</v>
      </c>
      <c r="W57" s="65">
        <v>0</v>
      </c>
      <c r="X57" s="36">
        <v>0</v>
      </c>
      <c r="Y57" s="36">
        <v>0</v>
      </c>
      <c r="Z57" s="66">
        <v>0</v>
      </c>
      <c r="AA57" s="65"/>
      <c r="AB57" s="67"/>
      <c r="AC57" s="485"/>
      <c r="AD57" s="475"/>
      <c r="AE57" s="551"/>
      <c r="AF57" s="569"/>
    </row>
    <row r="58" spans="1:32" s="48" customFormat="1" ht="27" customHeight="1" x14ac:dyDescent="0.2">
      <c r="A58" s="540"/>
      <c r="B58" s="542"/>
      <c r="C58" s="544"/>
      <c r="D58" s="490"/>
      <c r="E58" s="490"/>
      <c r="F58" s="490"/>
      <c r="G58" s="515"/>
      <c r="H58" s="517"/>
      <c r="I58" s="517"/>
      <c r="J58" s="256" t="s">
        <v>26</v>
      </c>
      <c r="K58" s="382">
        <f t="shared" ref="K58:N58" si="46">K57</f>
        <v>0</v>
      </c>
      <c r="L58" s="383">
        <f t="shared" si="46"/>
        <v>0</v>
      </c>
      <c r="M58" s="383">
        <f t="shared" si="46"/>
        <v>0</v>
      </c>
      <c r="N58" s="361">
        <f t="shared" si="46"/>
        <v>0</v>
      </c>
      <c r="O58" s="260">
        <f t="shared" ref="O58:V58" si="47">O57</f>
        <v>0</v>
      </c>
      <c r="P58" s="230">
        <f t="shared" si="47"/>
        <v>0</v>
      </c>
      <c r="Q58" s="230">
        <f t="shared" si="47"/>
        <v>0</v>
      </c>
      <c r="R58" s="226">
        <f t="shared" si="47"/>
        <v>0</v>
      </c>
      <c r="S58" s="382">
        <f t="shared" si="47"/>
        <v>0</v>
      </c>
      <c r="T58" s="383">
        <f t="shared" si="47"/>
        <v>0</v>
      </c>
      <c r="U58" s="383">
        <f t="shared" si="47"/>
        <v>0</v>
      </c>
      <c r="V58" s="361">
        <f t="shared" si="47"/>
        <v>0</v>
      </c>
      <c r="W58" s="229">
        <v>0</v>
      </c>
      <c r="X58" s="278">
        <v>0</v>
      </c>
      <c r="Y58" s="278">
        <v>0</v>
      </c>
      <c r="Z58" s="263">
        <v>0</v>
      </c>
      <c r="AA58" s="262">
        <f t="shared" ref="AA58:AB58" si="48">AA57</f>
        <v>0</v>
      </c>
      <c r="AB58" s="264">
        <f t="shared" si="48"/>
        <v>0</v>
      </c>
      <c r="AC58" s="487"/>
      <c r="AD58" s="490"/>
      <c r="AE58" s="552"/>
      <c r="AF58" s="570"/>
    </row>
    <row r="59" spans="1:32" s="48" customFormat="1" ht="15" customHeight="1" x14ac:dyDescent="0.2">
      <c r="A59" s="219" t="s">
        <v>18</v>
      </c>
      <c r="B59" s="49" t="s">
        <v>18</v>
      </c>
      <c r="C59" s="7" t="s">
        <v>33</v>
      </c>
      <c r="D59" s="273"/>
      <c r="E59" s="571" t="s">
        <v>50</v>
      </c>
      <c r="F59" s="496"/>
      <c r="G59" s="496"/>
      <c r="H59" s="496"/>
      <c r="I59" s="496"/>
      <c r="J59" s="546"/>
      <c r="K59" s="274">
        <f t="shared" ref="K59:N59" si="49">K56+K58</f>
        <v>0</v>
      </c>
      <c r="L59" s="284">
        <f t="shared" si="49"/>
        <v>0</v>
      </c>
      <c r="M59" s="284">
        <f t="shared" si="49"/>
        <v>0</v>
      </c>
      <c r="N59" s="384">
        <f t="shared" si="49"/>
        <v>0</v>
      </c>
      <c r="O59" s="268">
        <f t="shared" ref="O59:Z59" si="50">O56+O58</f>
        <v>0</v>
      </c>
      <c r="P59" s="274">
        <f t="shared" si="50"/>
        <v>0</v>
      </c>
      <c r="Q59" s="274">
        <f t="shared" si="50"/>
        <v>0</v>
      </c>
      <c r="R59" s="270">
        <f t="shared" si="50"/>
        <v>0</v>
      </c>
      <c r="S59" s="274">
        <f t="shared" si="50"/>
        <v>0</v>
      </c>
      <c r="T59" s="284">
        <f t="shared" si="50"/>
        <v>0</v>
      </c>
      <c r="U59" s="284">
        <f t="shared" si="50"/>
        <v>0</v>
      </c>
      <c r="V59" s="384">
        <f t="shared" si="50"/>
        <v>0</v>
      </c>
      <c r="W59" s="274">
        <f t="shared" si="50"/>
        <v>0</v>
      </c>
      <c r="X59" s="284">
        <f t="shared" si="50"/>
        <v>0</v>
      </c>
      <c r="Y59" s="284">
        <f t="shared" si="50"/>
        <v>0</v>
      </c>
      <c r="Z59" s="384">
        <f t="shared" si="50"/>
        <v>0</v>
      </c>
      <c r="AA59" s="268">
        <f t="shared" ref="AA59:AB59" si="51">AA56+AA58</f>
        <v>0</v>
      </c>
      <c r="AB59" s="271">
        <f t="shared" si="51"/>
        <v>0</v>
      </c>
      <c r="AC59" s="498"/>
      <c r="AD59" s="483"/>
      <c r="AE59" s="483"/>
      <c r="AF59" s="575"/>
    </row>
    <row r="60" spans="1:32" ht="13.5" customHeight="1" x14ac:dyDescent="0.2">
      <c r="A60" s="219" t="s">
        <v>18</v>
      </c>
      <c r="B60" s="49" t="s">
        <v>18</v>
      </c>
      <c r="C60" s="81" t="s">
        <v>36</v>
      </c>
      <c r="D60" s="557" t="s">
        <v>66</v>
      </c>
      <c r="E60" s="483"/>
      <c r="F60" s="483"/>
      <c r="G60" s="483"/>
      <c r="H60" s="483"/>
      <c r="I60" s="483"/>
      <c r="J60" s="483"/>
      <c r="K60" s="500"/>
      <c r="L60" s="500"/>
      <c r="M60" s="500"/>
      <c r="N60" s="500"/>
      <c r="O60" s="500"/>
      <c r="P60" s="500"/>
      <c r="Q60" s="500"/>
      <c r="R60" s="500"/>
      <c r="S60" s="500"/>
      <c r="T60" s="501"/>
      <c r="U60" s="501"/>
      <c r="V60" s="500"/>
      <c r="W60" s="500"/>
      <c r="X60" s="501"/>
      <c r="Y60" s="501"/>
      <c r="Z60" s="500"/>
      <c r="AA60" s="500"/>
      <c r="AB60" s="483"/>
      <c r="AC60" s="483"/>
      <c r="AD60" s="483"/>
      <c r="AE60" s="483"/>
      <c r="AF60" s="575"/>
    </row>
    <row r="61" spans="1:32" ht="16.5" customHeight="1" x14ac:dyDescent="0.2">
      <c r="A61" s="539" t="s">
        <v>18</v>
      </c>
      <c r="B61" s="541" t="s">
        <v>18</v>
      </c>
      <c r="C61" s="543" t="s">
        <v>36</v>
      </c>
      <c r="D61" s="564" t="s">
        <v>18</v>
      </c>
      <c r="E61" s="550" t="s">
        <v>67</v>
      </c>
      <c r="F61" s="568"/>
      <c r="G61" s="558" t="s">
        <v>137</v>
      </c>
      <c r="H61" s="561"/>
      <c r="I61" s="561"/>
      <c r="J61" s="82" t="s">
        <v>56</v>
      </c>
      <c r="K61" s="51">
        <f>L61+N61</f>
        <v>0</v>
      </c>
      <c r="L61" s="52"/>
      <c r="M61" s="338"/>
      <c r="N61" s="53"/>
      <c r="O61" s="394">
        <v>0</v>
      </c>
      <c r="P61" s="336"/>
      <c r="Q61" s="337"/>
      <c r="R61" s="395"/>
      <c r="S61" s="51">
        <v>0</v>
      </c>
      <c r="T61" s="52">
        <v>0</v>
      </c>
      <c r="U61" s="338">
        <v>0</v>
      </c>
      <c r="V61" s="53">
        <v>0</v>
      </c>
      <c r="W61" s="385">
        <v>0</v>
      </c>
      <c r="X61" s="52">
        <v>0</v>
      </c>
      <c r="Y61" s="52">
        <v>0</v>
      </c>
      <c r="Z61" s="18">
        <v>0</v>
      </c>
      <c r="AA61" s="397"/>
      <c r="AB61" s="397"/>
      <c r="AC61" s="576"/>
      <c r="AD61" s="83"/>
      <c r="AE61" s="83"/>
      <c r="AF61" s="84"/>
    </row>
    <row r="62" spans="1:32" ht="15" customHeight="1" x14ac:dyDescent="0.2">
      <c r="A62" s="540"/>
      <c r="B62" s="542"/>
      <c r="C62" s="563"/>
      <c r="D62" s="565"/>
      <c r="E62" s="566"/>
      <c r="F62" s="486"/>
      <c r="G62" s="559"/>
      <c r="H62" s="531"/>
      <c r="I62" s="531"/>
      <c r="J62" s="85" t="s">
        <v>38</v>
      </c>
      <c r="K62" s="39">
        <f>L62+N62</f>
        <v>0</v>
      </c>
      <c r="L62" s="23"/>
      <c r="M62" s="36"/>
      <c r="N62" s="38"/>
      <c r="O62" s="389">
        <f>R62+P62</f>
        <v>0</v>
      </c>
      <c r="P62" s="23"/>
      <c r="Q62" s="23"/>
      <c r="R62" s="390"/>
      <c r="S62" s="39">
        <v>0</v>
      </c>
      <c r="T62" s="23">
        <v>0</v>
      </c>
      <c r="U62" s="36">
        <v>0</v>
      </c>
      <c r="V62" s="38">
        <v>0</v>
      </c>
      <c r="W62" s="20">
        <v>0</v>
      </c>
      <c r="X62" s="36">
        <v>0</v>
      </c>
      <c r="Y62" s="36">
        <v>0</v>
      </c>
      <c r="Z62" s="396">
        <v>0</v>
      </c>
      <c r="AA62" s="402"/>
      <c r="AB62" s="403"/>
      <c r="AC62" s="486"/>
      <c r="AD62" s="475"/>
      <c r="AE62" s="475"/>
      <c r="AF62" s="569"/>
    </row>
    <row r="63" spans="1:32" ht="18.75" customHeight="1" x14ac:dyDescent="0.2">
      <c r="A63" s="540"/>
      <c r="B63" s="542"/>
      <c r="C63" s="544"/>
      <c r="D63" s="552"/>
      <c r="E63" s="567"/>
      <c r="F63" s="487"/>
      <c r="G63" s="560"/>
      <c r="H63" s="517"/>
      <c r="I63" s="517"/>
      <c r="J63" s="276" t="s">
        <v>26</v>
      </c>
      <c r="K63" s="277">
        <f>K61+K62</f>
        <v>0</v>
      </c>
      <c r="L63" s="277">
        <f t="shared" ref="L63:N63" si="52">L61+L62</f>
        <v>0</v>
      </c>
      <c r="M63" s="277">
        <f t="shared" si="52"/>
        <v>0</v>
      </c>
      <c r="N63" s="277">
        <f t="shared" si="52"/>
        <v>0</v>
      </c>
      <c r="O63" s="347">
        <f t="shared" ref="O63:R63" si="53">O61+O62</f>
        <v>0</v>
      </c>
      <c r="P63" s="227">
        <f t="shared" si="53"/>
        <v>0</v>
      </c>
      <c r="Q63" s="227">
        <f t="shared" si="53"/>
        <v>0</v>
      </c>
      <c r="R63" s="348">
        <f t="shared" si="53"/>
        <v>0</v>
      </c>
      <c r="S63" s="277">
        <v>0</v>
      </c>
      <c r="T63" s="278">
        <v>0</v>
      </c>
      <c r="U63" s="278">
        <v>0</v>
      </c>
      <c r="V63" s="279">
        <v>0</v>
      </c>
      <c r="W63" s="229">
        <v>0</v>
      </c>
      <c r="X63" s="230">
        <v>0</v>
      </c>
      <c r="Y63" s="230">
        <v>0</v>
      </c>
      <c r="Z63" s="280">
        <v>0</v>
      </c>
      <c r="AA63" s="347">
        <f t="shared" ref="AA63:AB63" si="54">AA61+AA62</f>
        <v>0</v>
      </c>
      <c r="AB63" s="348">
        <f t="shared" si="54"/>
        <v>0</v>
      </c>
      <c r="AC63" s="487"/>
      <c r="AD63" s="490"/>
      <c r="AE63" s="490"/>
      <c r="AF63" s="570"/>
    </row>
    <row r="64" spans="1:32" ht="20.25" customHeight="1" x14ac:dyDescent="0.2">
      <c r="A64" s="539" t="s">
        <v>18</v>
      </c>
      <c r="B64" s="541" t="s">
        <v>18</v>
      </c>
      <c r="C64" s="543" t="s">
        <v>36</v>
      </c>
      <c r="D64" s="564" t="s">
        <v>27</v>
      </c>
      <c r="E64" s="550" t="s">
        <v>68</v>
      </c>
      <c r="F64" s="568"/>
      <c r="G64" s="558" t="s">
        <v>137</v>
      </c>
      <c r="H64" s="561"/>
      <c r="I64" s="561"/>
      <c r="J64" s="87" t="s">
        <v>56</v>
      </c>
      <c r="K64" s="51">
        <v>0</v>
      </c>
      <c r="L64" s="52">
        <v>0</v>
      </c>
      <c r="M64" s="338">
        <v>0</v>
      </c>
      <c r="N64" s="53"/>
      <c r="O64" s="391">
        <v>0</v>
      </c>
      <c r="P64" s="88"/>
      <c r="Q64" s="88"/>
      <c r="R64" s="392"/>
      <c r="S64" s="51">
        <v>0</v>
      </c>
      <c r="T64" s="52">
        <v>0</v>
      </c>
      <c r="U64" s="52">
        <v>0</v>
      </c>
      <c r="V64" s="53">
        <v>0</v>
      </c>
      <c r="W64" s="470">
        <v>0</v>
      </c>
      <c r="X64" s="471">
        <v>0</v>
      </c>
      <c r="Y64" s="471">
        <v>0</v>
      </c>
      <c r="Z64" s="472">
        <v>0</v>
      </c>
      <c r="AA64" s="473"/>
      <c r="AB64" s="474"/>
      <c r="AC64" s="562"/>
      <c r="AD64" s="89"/>
      <c r="AE64" s="89"/>
      <c r="AF64" s="90"/>
    </row>
    <row r="65" spans="1:33" ht="14.25" customHeight="1" x14ac:dyDescent="0.2">
      <c r="A65" s="540"/>
      <c r="B65" s="542"/>
      <c r="C65" s="563"/>
      <c r="D65" s="565"/>
      <c r="E65" s="566"/>
      <c r="F65" s="486"/>
      <c r="G65" s="559"/>
      <c r="H65" s="531"/>
      <c r="I65" s="531"/>
      <c r="J65" s="85" t="s">
        <v>38</v>
      </c>
      <c r="K65" s="39">
        <f>L65+N65</f>
        <v>0</v>
      </c>
      <c r="L65" s="23"/>
      <c r="M65" s="36"/>
      <c r="N65" s="38"/>
      <c r="O65" s="393">
        <f>R65+P65</f>
        <v>0</v>
      </c>
      <c r="P65" s="23"/>
      <c r="Q65" s="23"/>
      <c r="R65" s="390"/>
      <c r="S65" s="51">
        <v>0</v>
      </c>
      <c r="T65" s="52">
        <v>0</v>
      </c>
      <c r="U65" s="52">
        <v>0</v>
      </c>
      <c r="V65" s="53">
        <v>0</v>
      </c>
      <c r="W65" s="20">
        <v>0</v>
      </c>
      <c r="X65" s="44">
        <v>0</v>
      </c>
      <c r="Y65" s="44">
        <v>0</v>
      </c>
      <c r="Z65" s="396">
        <v>0</v>
      </c>
      <c r="AA65" s="400"/>
      <c r="AB65" s="401"/>
      <c r="AC65" s="486"/>
      <c r="AD65" s="475"/>
      <c r="AE65" s="475"/>
      <c r="AF65" s="569"/>
    </row>
    <row r="66" spans="1:33" ht="15.75" customHeight="1" x14ac:dyDescent="0.2">
      <c r="A66" s="540"/>
      <c r="B66" s="542"/>
      <c r="C66" s="544"/>
      <c r="D66" s="552"/>
      <c r="E66" s="567"/>
      <c r="F66" s="487"/>
      <c r="G66" s="560"/>
      <c r="H66" s="517"/>
      <c r="I66" s="517"/>
      <c r="J66" s="276" t="s">
        <v>26</v>
      </c>
      <c r="K66" s="277">
        <f>K64+K65</f>
        <v>0</v>
      </c>
      <c r="L66" s="277">
        <f t="shared" ref="L66" si="55">L64+L65</f>
        <v>0</v>
      </c>
      <c r="M66" s="277">
        <f t="shared" ref="M66" si="56">M64+M65</f>
        <v>0</v>
      </c>
      <c r="N66" s="277">
        <f t="shared" ref="N66" si="57">N64+N65</f>
        <v>0</v>
      </c>
      <c r="O66" s="347">
        <f t="shared" ref="O66:R66" si="58">O64+O65</f>
        <v>0</v>
      </c>
      <c r="P66" s="227">
        <f t="shared" si="58"/>
        <v>0</v>
      </c>
      <c r="Q66" s="227">
        <f t="shared" si="58"/>
        <v>0</v>
      </c>
      <c r="R66" s="348">
        <f t="shared" si="58"/>
        <v>0</v>
      </c>
      <c r="S66" s="249">
        <v>0</v>
      </c>
      <c r="T66" s="252">
        <v>0</v>
      </c>
      <c r="U66" s="252">
        <v>0</v>
      </c>
      <c r="V66" s="255">
        <v>0</v>
      </c>
      <c r="W66" s="281">
        <v>0</v>
      </c>
      <c r="X66" s="282">
        <v>0</v>
      </c>
      <c r="Y66" s="282">
        <v>0</v>
      </c>
      <c r="Z66" s="283">
        <v>0</v>
      </c>
      <c r="AA66" s="347">
        <f t="shared" ref="AA66:AB66" si="59">AA64+AA65</f>
        <v>0</v>
      </c>
      <c r="AB66" s="348">
        <f t="shared" si="59"/>
        <v>0</v>
      </c>
      <c r="AC66" s="487"/>
      <c r="AD66" s="490"/>
      <c r="AE66" s="490"/>
      <c r="AF66" s="570"/>
    </row>
    <row r="67" spans="1:33" ht="17.25" customHeight="1" x14ac:dyDescent="0.2">
      <c r="A67" s="219" t="s">
        <v>18</v>
      </c>
      <c r="B67" s="49" t="s">
        <v>18</v>
      </c>
      <c r="C67" s="7" t="s">
        <v>36</v>
      </c>
      <c r="D67" s="273"/>
      <c r="E67" s="571" t="s">
        <v>50</v>
      </c>
      <c r="F67" s="496"/>
      <c r="G67" s="496"/>
      <c r="H67" s="496"/>
      <c r="I67" s="496"/>
      <c r="J67" s="497"/>
      <c r="K67" s="405">
        <f>K63+K66</f>
        <v>0</v>
      </c>
      <c r="L67" s="405">
        <f t="shared" ref="L67:N67" si="60">L63+L66</f>
        <v>0</v>
      </c>
      <c r="M67" s="405">
        <f t="shared" si="60"/>
        <v>0</v>
      </c>
      <c r="N67" s="405">
        <f t="shared" si="60"/>
        <v>0</v>
      </c>
      <c r="O67" s="386">
        <f t="shared" ref="O67:AB67" si="61">O63+O66</f>
        <v>0</v>
      </c>
      <c r="P67" s="387">
        <f t="shared" si="61"/>
        <v>0</v>
      </c>
      <c r="Q67" s="387">
        <f t="shared" si="61"/>
        <v>0</v>
      </c>
      <c r="R67" s="388">
        <f t="shared" si="61"/>
        <v>0</v>
      </c>
      <c r="S67" s="405">
        <v>0</v>
      </c>
      <c r="T67" s="406">
        <v>0</v>
      </c>
      <c r="U67" s="406">
        <v>0</v>
      </c>
      <c r="V67" s="407">
        <v>0</v>
      </c>
      <c r="W67" s="405">
        <v>0</v>
      </c>
      <c r="X67" s="406">
        <v>0</v>
      </c>
      <c r="Y67" s="406">
        <v>0</v>
      </c>
      <c r="Z67" s="410">
        <v>0</v>
      </c>
      <c r="AA67" s="398">
        <f t="shared" si="61"/>
        <v>0</v>
      </c>
      <c r="AB67" s="399">
        <f t="shared" si="61"/>
        <v>0</v>
      </c>
      <c r="AC67" s="572"/>
      <c r="AD67" s="573"/>
      <c r="AE67" s="573"/>
      <c r="AF67" s="574"/>
    </row>
    <row r="68" spans="1:33" ht="15.75" customHeight="1" x14ac:dyDescent="0.2">
      <c r="A68" s="219" t="s">
        <v>18</v>
      </c>
      <c r="B68" s="49" t="s">
        <v>18</v>
      </c>
      <c r="C68" s="7"/>
      <c r="D68" s="285"/>
      <c r="E68" s="553" t="s">
        <v>69</v>
      </c>
      <c r="F68" s="507"/>
      <c r="G68" s="507"/>
      <c r="H68" s="507"/>
      <c r="I68" s="507"/>
      <c r="J68" s="508"/>
      <c r="K68" s="408">
        <f t="shared" ref="K68:N68" si="62">K67+K59+K53+K46+K35</f>
        <v>639</v>
      </c>
      <c r="L68" s="404">
        <f t="shared" si="62"/>
        <v>639</v>
      </c>
      <c r="M68" s="404">
        <f t="shared" si="62"/>
        <v>583.99299999999994</v>
      </c>
      <c r="N68" s="409">
        <f t="shared" si="62"/>
        <v>0</v>
      </c>
      <c r="O68" s="286">
        <f t="shared" ref="O68:Z68" si="63">O67+O59+O53+O46+O35</f>
        <v>721.48700000000008</v>
      </c>
      <c r="P68" s="288">
        <f t="shared" si="63"/>
        <v>716.48700000000008</v>
      </c>
      <c r="Q68" s="288">
        <f t="shared" si="63"/>
        <v>667.5</v>
      </c>
      <c r="R68" s="287">
        <f t="shared" si="63"/>
        <v>5</v>
      </c>
      <c r="S68" s="408">
        <f t="shared" si="63"/>
        <v>0</v>
      </c>
      <c r="T68" s="404">
        <f t="shared" si="63"/>
        <v>0</v>
      </c>
      <c r="U68" s="404">
        <f t="shared" si="63"/>
        <v>0</v>
      </c>
      <c r="V68" s="409">
        <f t="shared" si="63"/>
        <v>0</v>
      </c>
      <c r="W68" s="408">
        <f t="shared" si="63"/>
        <v>0</v>
      </c>
      <c r="X68" s="404">
        <f t="shared" si="63"/>
        <v>0</v>
      </c>
      <c r="Y68" s="404">
        <f t="shared" si="63"/>
        <v>0</v>
      </c>
      <c r="Z68" s="409">
        <f t="shared" si="63"/>
        <v>0</v>
      </c>
      <c r="AA68" s="287">
        <f t="shared" ref="AA68:AB68" si="64">AA67+AA59+AA53+AA46+AA35</f>
        <v>759.4</v>
      </c>
      <c r="AB68" s="289">
        <f t="shared" si="64"/>
        <v>793.2</v>
      </c>
      <c r="AC68" s="554"/>
      <c r="AD68" s="555"/>
      <c r="AE68" s="555"/>
      <c r="AF68" s="556"/>
    </row>
    <row r="69" spans="1:33" ht="15.75" customHeight="1" x14ac:dyDescent="0.2">
      <c r="A69" s="219" t="s">
        <v>18</v>
      </c>
      <c r="B69" s="49" t="s">
        <v>27</v>
      </c>
      <c r="C69" s="91" t="s">
        <v>70</v>
      </c>
      <c r="D69" s="92"/>
      <c r="E69" s="92"/>
      <c r="F69" s="92"/>
      <c r="G69" s="92"/>
      <c r="H69" s="92"/>
      <c r="I69" s="92"/>
      <c r="J69" s="92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4"/>
    </row>
    <row r="70" spans="1:33" ht="15" customHeight="1" x14ac:dyDescent="0.2">
      <c r="A70" s="219" t="s">
        <v>18</v>
      </c>
      <c r="B70" s="49" t="s">
        <v>27</v>
      </c>
      <c r="C70" s="81" t="s">
        <v>18</v>
      </c>
      <c r="D70" s="557" t="s">
        <v>71</v>
      </c>
      <c r="E70" s="483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3"/>
      <c r="AA70" s="483"/>
      <c r="AB70" s="483"/>
      <c r="AC70" s="483"/>
      <c r="AD70" s="483"/>
      <c r="AE70" s="483"/>
      <c r="AF70" s="484"/>
    </row>
    <row r="71" spans="1:33" ht="26.25" customHeight="1" x14ac:dyDescent="0.2">
      <c r="A71" s="539" t="s">
        <v>18</v>
      </c>
      <c r="B71" s="541" t="s">
        <v>27</v>
      </c>
      <c r="C71" s="543" t="s">
        <v>18</v>
      </c>
      <c r="D71" s="545" t="s">
        <v>18</v>
      </c>
      <c r="E71" s="525" t="s">
        <v>72</v>
      </c>
      <c r="F71" s="488"/>
      <c r="G71" s="514" t="s">
        <v>23</v>
      </c>
      <c r="H71" s="516" t="s">
        <v>149</v>
      </c>
      <c r="I71" s="518"/>
      <c r="J71" s="95" t="s">
        <v>73</v>
      </c>
      <c r="K71" s="25">
        <v>63</v>
      </c>
      <c r="L71" s="23">
        <v>63</v>
      </c>
      <c r="M71" s="23"/>
      <c r="N71" s="97"/>
      <c r="O71" s="96">
        <f>R71+P71</f>
        <v>63</v>
      </c>
      <c r="P71" s="23">
        <v>63</v>
      </c>
      <c r="Q71" s="23"/>
      <c r="R71" s="97"/>
      <c r="S71" s="25">
        <f>T71+V71</f>
        <v>0</v>
      </c>
      <c r="T71" s="23">
        <v>0</v>
      </c>
      <c r="U71" s="23">
        <v>0</v>
      </c>
      <c r="V71" s="97">
        <v>0</v>
      </c>
      <c r="W71" s="25">
        <v>0</v>
      </c>
      <c r="X71" s="23">
        <v>0</v>
      </c>
      <c r="Y71" s="23">
        <v>0</v>
      </c>
      <c r="Z71" s="97">
        <v>0</v>
      </c>
      <c r="AA71" s="43">
        <v>65</v>
      </c>
      <c r="AB71" s="25">
        <v>68</v>
      </c>
      <c r="AC71" s="537"/>
      <c r="AD71" s="475"/>
      <c r="AE71" s="475"/>
      <c r="AF71" s="551"/>
      <c r="AG71" s="98"/>
    </row>
    <row r="72" spans="1:33" ht="61.5" customHeight="1" x14ac:dyDescent="0.2">
      <c r="A72" s="540"/>
      <c r="B72" s="542"/>
      <c r="C72" s="544"/>
      <c r="D72" s="490"/>
      <c r="E72" s="490"/>
      <c r="F72" s="490"/>
      <c r="G72" s="515"/>
      <c r="H72" s="517"/>
      <c r="I72" s="517"/>
      <c r="J72" s="256" t="s">
        <v>26</v>
      </c>
      <c r="K72" s="280">
        <f t="shared" ref="K72:N72" si="65">K71</f>
        <v>63</v>
      </c>
      <c r="L72" s="227">
        <f t="shared" si="65"/>
        <v>63</v>
      </c>
      <c r="M72" s="227">
        <f t="shared" si="65"/>
        <v>0</v>
      </c>
      <c r="N72" s="228">
        <f t="shared" si="65"/>
        <v>0</v>
      </c>
      <c r="O72" s="260">
        <f t="shared" ref="O72:V72" si="66">O71</f>
        <v>63</v>
      </c>
      <c r="P72" s="230">
        <f t="shared" si="66"/>
        <v>63</v>
      </c>
      <c r="Q72" s="230">
        <f t="shared" si="66"/>
        <v>0</v>
      </c>
      <c r="R72" s="231">
        <f t="shared" si="66"/>
        <v>0</v>
      </c>
      <c r="S72" s="280">
        <f t="shared" si="66"/>
        <v>0</v>
      </c>
      <c r="T72" s="227">
        <f t="shared" si="66"/>
        <v>0</v>
      </c>
      <c r="U72" s="227">
        <f t="shared" si="66"/>
        <v>0</v>
      </c>
      <c r="V72" s="228">
        <f t="shared" si="66"/>
        <v>0</v>
      </c>
      <c r="W72" s="229">
        <v>0</v>
      </c>
      <c r="X72" s="230">
        <v>0</v>
      </c>
      <c r="Y72" s="230">
        <v>0</v>
      </c>
      <c r="Z72" s="231">
        <v>0</v>
      </c>
      <c r="AA72" s="228">
        <f t="shared" ref="AA72:AB72" si="67">AA71</f>
        <v>65</v>
      </c>
      <c r="AB72" s="229">
        <f t="shared" si="67"/>
        <v>68</v>
      </c>
      <c r="AC72" s="538"/>
      <c r="AD72" s="490"/>
      <c r="AE72" s="490"/>
      <c r="AF72" s="552"/>
      <c r="AG72" s="98"/>
    </row>
    <row r="73" spans="1:33" ht="21.75" customHeight="1" x14ac:dyDescent="0.2">
      <c r="A73" s="539" t="s">
        <v>18</v>
      </c>
      <c r="B73" s="541" t="s">
        <v>27</v>
      </c>
      <c r="C73" s="543" t="s">
        <v>18</v>
      </c>
      <c r="D73" s="545" t="s">
        <v>27</v>
      </c>
      <c r="E73" s="525" t="s">
        <v>74</v>
      </c>
      <c r="F73" s="488"/>
      <c r="G73" s="514" t="s">
        <v>29</v>
      </c>
      <c r="H73" s="516"/>
      <c r="I73" s="518"/>
      <c r="J73" s="95" t="s">
        <v>73</v>
      </c>
      <c r="K73" s="39">
        <f>L73+N73</f>
        <v>0</v>
      </c>
      <c r="L73" s="23"/>
      <c r="M73" s="23"/>
      <c r="N73" s="38"/>
      <c r="O73" s="71">
        <f>R73+P73</f>
        <v>0</v>
      </c>
      <c r="P73" s="36"/>
      <c r="Q73" s="36"/>
      <c r="R73" s="38"/>
      <c r="S73" s="39">
        <f>T73+V73</f>
        <v>0</v>
      </c>
      <c r="T73" s="23">
        <v>0</v>
      </c>
      <c r="U73" s="23">
        <v>0</v>
      </c>
      <c r="V73" s="38">
        <v>0</v>
      </c>
      <c r="W73" s="39">
        <v>0</v>
      </c>
      <c r="X73" s="36">
        <v>0</v>
      </c>
      <c r="Y73" s="36">
        <v>0</v>
      </c>
      <c r="Z73" s="38">
        <v>0</v>
      </c>
      <c r="AA73" s="37"/>
      <c r="AB73" s="39"/>
      <c r="AC73" s="537"/>
      <c r="AD73" s="475"/>
      <c r="AE73" s="475"/>
      <c r="AF73" s="551"/>
      <c r="AG73" s="98"/>
    </row>
    <row r="74" spans="1:33" ht="28.5" customHeight="1" x14ac:dyDescent="0.2">
      <c r="A74" s="540"/>
      <c r="B74" s="542"/>
      <c r="C74" s="544"/>
      <c r="D74" s="490"/>
      <c r="E74" s="490"/>
      <c r="F74" s="490"/>
      <c r="G74" s="515"/>
      <c r="H74" s="517"/>
      <c r="I74" s="517"/>
      <c r="J74" s="256" t="s">
        <v>26</v>
      </c>
      <c r="K74" s="280">
        <f t="shared" ref="K74:N74" si="68">K73</f>
        <v>0</v>
      </c>
      <c r="L74" s="227">
        <f t="shared" si="68"/>
        <v>0</v>
      </c>
      <c r="M74" s="227">
        <f t="shared" si="68"/>
        <v>0</v>
      </c>
      <c r="N74" s="228">
        <f t="shared" si="68"/>
        <v>0</v>
      </c>
      <c r="O74" s="260">
        <f t="shared" ref="O74:V74" si="69">O73</f>
        <v>0</v>
      </c>
      <c r="P74" s="230">
        <f t="shared" si="69"/>
        <v>0</v>
      </c>
      <c r="Q74" s="230">
        <f t="shared" si="69"/>
        <v>0</v>
      </c>
      <c r="R74" s="231">
        <f t="shared" si="69"/>
        <v>0</v>
      </c>
      <c r="S74" s="280">
        <f t="shared" si="69"/>
        <v>0</v>
      </c>
      <c r="T74" s="227">
        <f t="shared" si="69"/>
        <v>0</v>
      </c>
      <c r="U74" s="227">
        <f t="shared" si="69"/>
        <v>0</v>
      </c>
      <c r="V74" s="228">
        <f t="shared" si="69"/>
        <v>0</v>
      </c>
      <c r="W74" s="229">
        <v>0</v>
      </c>
      <c r="X74" s="230">
        <v>0</v>
      </c>
      <c r="Y74" s="230">
        <v>0</v>
      </c>
      <c r="Z74" s="231">
        <v>0</v>
      </c>
      <c r="AA74" s="228">
        <f t="shared" ref="AA74:AB74" si="70">AA73</f>
        <v>0</v>
      </c>
      <c r="AB74" s="226">
        <f t="shared" si="70"/>
        <v>0</v>
      </c>
      <c r="AC74" s="538"/>
      <c r="AD74" s="490"/>
      <c r="AE74" s="490"/>
      <c r="AF74" s="552"/>
      <c r="AG74" s="98"/>
    </row>
    <row r="75" spans="1:33" ht="22.5" customHeight="1" x14ac:dyDescent="0.2">
      <c r="A75" s="539" t="s">
        <v>18</v>
      </c>
      <c r="B75" s="541" t="s">
        <v>27</v>
      </c>
      <c r="C75" s="543" t="s">
        <v>18</v>
      </c>
      <c r="D75" s="545" t="s">
        <v>30</v>
      </c>
      <c r="E75" s="525" t="s">
        <v>75</v>
      </c>
      <c r="F75" s="488"/>
      <c r="G75" s="514" t="s">
        <v>32</v>
      </c>
      <c r="H75" s="516"/>
      <c r="I75" s="518"/>
      <c r="J75" s="95" t="s">
        <v>73</v>
      </c>
      <c r="K75" s="39">
        <v>0</v>
      </c>
      <c r="L75" s="36"/>
      <c r="M75" s="36"/>
      <c r="N75" s="38"/>
      <c r="O75" s="71">
        <f>P75+R75</f>
        <v>0</v>
      </c>
      <c r="P75" s="36"/>
      <c r="Q75" s="36"/>
      <c r="R75" s="38"/>
      <c r="S75" s="39">
        <v>0</v>
      </c>
      <c r="T75" s="36">
        <v>0</v>
      </c>
      <c r="U75" s="36">
        <v>0</v>
      </c>
      <c r="V75" s="38">
        <v>0</v>
      </c>
      <c r="W75" s="39">
        <v>0</v>
      </c>
      <c r="X75" s="36">
        <v>0</v>
      </c>
      <c r="Y75" s="36">
        <v>0</v>
      </c>
      <c r="Z75" s="38">
        <v>0</v>
      </c>
      <c r="AA75" s="37"/>
      <c r="AB75" s="39"/>
      <c r="AC75" s="537"/>
      <c r="AD75" s="475"/>
      <c r="AE75" s="475"/>
      <c r="AF75" s="551"/>
      <c r="AG75" s="98"/>
    </row>
    <row r="76" spans="1:33" ht="24.75" customHeight="1" x14ac:dyDescent="0.2">
      <c r="A76" s="540"/>
      <c r="B76" s="542"/>
      <c r="C76" s="544"/>
      <c r="D76" s="490"/>
      <c r="E76" s="490"/>
      <c r="F76" s="490"/>
      <c r="G76" s="515"/>
      <c r="H76" s="517"/>
      <c r="I76" s="517"/>
      <c r="J76" s="256" t="s">
        <v>26</v>
      </c>
      <c r="K76" s="226">
        <v>0</v>
      </c>
      <c r="L76" s="230">
        <v>0</v>
      </c>
      <c r="M76" s="230">
        <v>0</v>
      </c>
      <c r="N76" s="231">
        <v>0</v>
      </c>
      <c r="O76" s="260">
        <f t="shared" ref="O76:R76" si="71">O75</f>
        <v>0</v>
      </c>
      <c r="P76" s="230">
        <f t="shared" si="71"/>
        <v>0</v>
      </c>
      <c r="Q76" s="230">
        <f t="shared" si="71"/>
        <v>0</v>
      </c>
      <c r="R76" s="231">
        <f t="shared" si="71"/>
        <v>0</v>
      </c>
      <c r="S76" s="226">
        <v>0</v>
      </c>
      <c r="T76" s="230">
        <v>0</v>
      </c>
      <c r="U76" s="230">
        <v>0</v>
      </c>
      <c r="V76" s="231">
        <v>0</v>
      </c>
      <c r="W76" s="229">
        <v>0</v>
      </c>
      <c r="X76" s="230">
        <v>0</v>
      </c>
      <c r="Y76" s="230">
        <v>0</v>
      </c>
      <c r="Z76" s="231">
        <v>0</v>
      </c>
      <c r="AA76" s="228">
        <f t="shared" ref="AA76:AB76" si="72">AA75</f>
        <v>0</v>
      </c>
      <c r="AB76" s="229">
        <f t="shared" si="72"/>
        <v>0</v>
      </c>
      <c r="AC76" s="538"/>
      <c r="AD76" s="490"/>
      <c r="AE76" s="490"/>
      <c r="AF76" s="552"/>
      <c r="AG76" s="98"/>
    </row>
    <row r="77" spans="1:33" ht="26.25" customHeight="1" x14ac:dyDescent="0.2">
      <c r="A77" s="539" t="s">
        <v>18</v>
      </c>
      <c r="B77" s="541" t="s">
        <v>27</v>
      </c>
      <c r="C77" s="543" t="s">
        <v>18</v>
      </c>
      <c r="D77" s="545" t="s">
        <v>33</v>
      </c>
      <c r="E77" s="525" t="s">
        <v>76</v>
      </c>
      <c r="F77" s="488"/>
      <c r="G77" s="514" t="s">
        <v>35</v>
      </c>
      <c r="H77" s="516"/>
      <c r="I77" s="518"/>
      <c r="J77" s="95" t="s">
        <v>73</v>
      </c>
      <c r="K77" s="39">
        <v>0</v>
      </c>
      <c r="L77" s="36"/>
      <c r="M77" s="36"/>
      <c r="N77" s="38"/>
      <c r="O77" s="71">
        <f>R77+P77</f>
        <v>0</v>
      </c>
      <c r="P77" s="36"/>
      <c r="Q77" s="36"/>
      <c r="R77" s="38"/>
      <c r="S77" s="39">
        <v>0</v>
      </c>
      <c r="T77" s="36">
        <v>0</v>
      </c>
      <c r="U77" s="36">
        <v>0</v>
      </c>
      <c r="V77" s="38">
        <v>0</v>
      </c>
      <c r="W77" s="39">
        <v>0</v>
      </c>
      <c r="X77" s="36">
        <v>0</v>
      </c>
      <c r="Y77" s="36">
        <v>0</v>
      </c>
      <c r="Z77" s="38">
        <v>0</v>
      </c>
      <c r="AA77" s="37"/>
      <c r="AB77" s="39"/>
      <c r="AC77" s="537"/>
      <c r="AD77" s="475"/>
      <c r="AE77" s="475"/>
      <c r="AF77" s="551"/>
      <c r="AG77" s="98"/>
    </row>
    <row r="78" spans="1:33" ht="23.45" customHeight="1" x14ac:dyDescent="0.2">
      <c r="A78" s="540"/>
      <c r="B78" s="542"/>
      <c r="C78" s="544"/>
      <c r="D78" s="490"/>
      <c r="E78" s="490"/>
      <c r="F78" s="490"/>
      <c r="G78" s="515"/>
      <c r="H78" s="517"/>
      <c r="I78" s="517"/>
      <c r="J78" s="256" t="s">
        <v>26</v>
      </c>
      <c r="K78" s="260">
        <v>0</v>
      </c>
      <c r="L78" s="230">
        <v>0</v>
      </c>
      <c r="M78" s="230">
        <v>0</v>
      </c>
      <c r="N78" s="231">
        <v>0</v>
      </c>
      <c r="O78" s="260">
        <f t="shared" ref="O78:R78" si="73">O77</f>
        <v>0</v>
      </c>
      <c r="P78" s="230">
        <f t="shared" si="73"/>
        <v>0</v>
      </c>
      <c r="Q78" s="230">
        <f t="shared" si="73"/>
        <v>0</v>
      </c>
      <c r="R78" s="229">
        <f t="shared" si="73"/>
        <v>0</v>
      </c>
      <c r="S78" s="260">
        <v>0</v>
      </c>
      <c r="T78" s="230">
        <v>0</v>
      </c>
      <c r="U78" s="230">
        <v>0</v>
      </c>
      <c r="V78" s="231">
        <v>0</v>
      </c>
      <c r="W78" s="229">
        <v>0</v>
      </c>
      <c r="X78" s="230">
        <v>0</v>
      </c>
      <c r="Y78" s="230">
        <v>0</v>
      </c>
      <c r="Z78" s="231">
        <v>0</v>
      </c>
      <c r="AA78" s="228">
        <f t="shared" ref="AA78:AB78" si="74">AA77</f>
        <v>0</v>
      </c>
      <c r="AB78" s="226">
        <f t="shared" si="74"/>
        <v>0</v>
      </c>
      <c r="AC78" s="538"/>
      <c r="AD78" s="490"/>
      <c r="AE78" s="490"/>
      <c r="AF78" s="494"/>
    </row>
    <row r="79" spans="1:33" ht="26.25" customHeight="1" x14ac:dyDescent="0.2">
      <c r="A79" s="539" t="s">
        <v>18</v>
      </c>
      <c r="B79" s="541" t="s">
        <v>27</v>
      </c>
      <c r="C79" s="543" t="s">
        <v>18</v>
      </c>
      <c r="D79" s="545" t="s">
        <v>36</v>
      </c>
      <c r="E79" s="525" t="s">
        <v>77</v>
      </c>
      <c r="F79" s="488"/>
      <c r="G79" s="514" t="s">
        <v>53</v>
      </c>
      <c r="H79" s="516"/>
      <c r="I79" s="518"/>
      <c r="J79" s="95" t="s">
        <v>73</v>
      </c>
      <c r="K79" s="371">
        <f>L79+N79</f>
        <v>0</v>
      </c>
      <c r="L79" s="23"/>
      <c r="M79" s="23"/>
      <c r="N79" s="216"/>
      <c r="O79" s="71">
        <f>P79+R79</f>
        <v>0</v>
      </c>
      <c r="P79" s="36"/>
      <c r="Q79" s="36"/>
      <c r="R79" s="86"/>
      <c r="S79" s="371">
        <f>T79+V79</f>
        <v>0</v>
      </c>
      <c r="T79" s="23">
        <v>0</v>
      </c>
      <c r="U79" s="23">
        <v>0</v>
      </c>
      <c r="V79" s="216">
        <v>0</v>
      </c>
      <c r="W79" s="96">
        <v>0</v>
      </c>
      <c r="X79" s="44">
        <v>0</v>
      </c>
      <c r="Y79" s="44">
        <v>0</v>
      </c>
      <c r="Z79" s="76">
        <v>0</v>
      </c>
      <c r="AA79" s="99"/>
      <c r="AB79" s="86"/>
      <c r="AC79" s="537"/>
      <c r="AD79" s="475"/>
      <c r="AE79" s="475"/>
      <c r="AF79" s="477"/>
    </row>
    <row r="80" spans="1:33" ht="21.6" customHeight="1" x14ac:dyDescent="0.2">
      <c r="A80" s="540"/>
      <c r="B80" s="542"/>
      <c r="C80" s="544"/>
      <c r="D80" s="490"/>
      <c r="E80" s="490"/>
      <c r="F80" s="490"/>
      <c r="G80" s="515"/>
      <c r="H80" s="517"/>
      <c r="I80" s="517"/>
      <c r="J80" s="256" t="s">
        <v>26</v>
      </c>
      <c r="K80" s="382">
        <f t="shared" ref="K80:N80" si="75">K79</f>
        <v>0</v>
      </c>
      <c r="L80" s="383">
        <f t="shared" si="75"/>
        <v>0</v>
      </c>
      <c r="M80" s="383">
        <f t="shared" si="75"/>
        <v>0</v>
      </c>
      <c r="N80" s="361">
        <f t="shared" si="75"/>
        <v>0</v>
      </c>
      <c r="O80" s="260">
        <f t="shared" ref="O80:V80" si="76">O79</f>
        <v>0</v>
      </c>
      <c r="P80" s="230">
        <f t="shared" si="76"/>
        <v>0</v>
      </c>
      <c r="Q80" s="230">
        <f t="shared" si="76"/>
        <v>0</v>
      </c>
      <c r="R80" s="226">
        <f t="shared" si="76"/>
        <v>0</v>
      </c>
      <c r="S80" s="382">
        <f t="shared" si="76"/>
        <v>0</v>
      </c>
      <c r="T80" s="383">
        <f t="shared" si="76"/>
        <v>0</v>
      </c>
      <c r="U80" s="383">
        <f t="shared" si="76"/>
        <v>0</v>
      </c>
      <c r="V80" s="361">
        <f t="shared" si="76"/>
        <v>0</v>
      </c>
      <c r="W80" s="229">
        <v>0</v>
      </c>
      <c r="X80" s="230">
        <v>0</v>
      </c>
      <c r="Y80" s="230">
        <v>0</v>
      </c>
      <c r="Z80" s="263">
        <v>0</v>
      </c>
      <c r="AA80" s="264">
        <f t="shared" ref="AA80:AB80" si="77">AA79</f>
        <v>0</v>
      </c>
      <c r="AB80" s="229">
        <f t="shared" si="77"/>
        <v>0</v>
      </c>
      <c r="AC80" s="538"/>
      <c r="AD80" s="490"/>
      <c r="AE80" s="490"/>
      <c r="AF80" s="494"/>
    </row>
    <row r="81" spans="1:32" ht="26.45" customHeight="1" x14ac:dyDescent="0.2">
      <c r="A81" s="539" t="s">
        <v>18</v>
      </c>
      <c r="B81" s="541" t="s">
        <v>27</v>
      </c>
      <c r="C81" s="543" t="s">
        <v>18</v>
      </c>
      <c r="D81" s="545" t="s">
        <v>39</v>
      </c>
      <c r="E81" s="525" t="s">
        <v>78</v>
      </c>
      <c r="F81" s="488"/>
      <c r="G81" s="514" t="s">
        <v>29</v>
      </c>
      <c r="H81" s="516"/>
      <c r="I81" s="518"/>
      <c r="J81" s="95" t="s">
        <v>73</v>
      </c>
      <c r="K81" s="39">
        <f>L81+N81</f>
        <v>0</v>
      </c>
      <c r="L81" s="36"/>
      <c r="M81" s="36"/>
      <c r="N81" s="63"/>
      <c r="O81" s="71">
        <f>P81+R81</f>
        <v>0</v>
      </c>
      <c r="P81" s="36"/>
      <c r="Q81" s="36"/>
      <c r="R81" s="86"/>
      <c r="S81" s="64">
        <v>0</v>
      </c>
      <c r="T81" s="36">
        <v>0</v>
      </c>
      <c r="U81" s="36">
        <v>0</v>
      </c>
      <c r="V81" s="63">
        <v>0</v>
      </c>
      <c r="W81" s="96">
        <v>0</v>
      </c>
      <c r="X81" s="44">
        <v>0</v>
      </c>
      <c r="Y81" s="44">
        <v>0</v>
      </c>
      <c r="Z81" s="45">
        <v>0</v>
      </c>
      <c r="AA81" s="22"/>
      <c r="AB81" s="86"/>
      <c r="AC81" s="537"/>
      <c r="AD81" s="475"/>
      <c r="AE81" s="475"/>
      <c r="AF81" s="477"/>
    </row>
    <row r="82" spans="1:32" ht="21.75" customHeight="1" x14ac:dyDescent="0.2">
      <c r="A82" s="540"/>
      <c r="B82" s="542"/>
      <c r="C82" s="544"/>
      <c r="D82" s="490"/>
      <c r="E82" s="490"/>
      <c r="F82" s="490"/>
      <c r="G82" s="515"/>
      <c r="H82" s="517"/>
      <c r="I82" s="517"/>
      <c r="J82" s="256" t="s">
        <v>26</v>
      </c>
      <c r="K82" s="226">
        <f>SUM(K81)</f>
        <v>0</v>
      </c>
      <c r="L82" s="230">
        <f>SUM(L81)</f>
        <v>0</v>
      </c>
      <c r="M82" s="230">
        <v>0</v>
      </c>
      <c r="N82" s="231">
        <v>0</v>
      </c>
      <c r="O82" s="260">
        <f t="shared" ref="O82:R82" si="78">O81</f>
        <v>0</v>
      </c>
      <c r="P82" s="230">
        <f t="shared" si="78"/>
        <v>0</v>
      </c>
      <c r="Q82" s="230">
        <f t="shared" si="78"/>
        <v>0</v>
      </c>
      <c r="R82" s="231">
        <f t="shared" si="78"/>
        <v>0</v>
      </c>
      <c r="S82" s="226">
        <f>SUM(S81)</f>
        <v>0</v>
      </c>
      <c r="T82" s="230">
        <f>SUM(T81)</f>
        <v>0</v>
      </c>
      <c r="U82" s="230">
        <v>0</v>
      </c>
      <c r="V82" s="231">
        <v>0</v>
      </c>
      <c r="W82" s="229">
        <v>0</v>
      </c>
      <c r="X82" s="230">
        <v>0</v>
      </c>
      <c r="Y82" s="230">
        <v>0</v>
      </c>
      <c r="Z82" s="231">
        <v>0</v>
      </c>
      <c r="AA82" s="228">
        <f t="shared" ref="AA82:AB82" si="79">AA81</f>
        <v>0</v>
      </c>
      <c r="AB82" s="229">
        <f t="shared" si="79"/>
        <v>0</v>
      </c>
      <c r="AC82" s="538"/>
      <c r="AD82" s="490"/>
      <c r="AE82" s="490"/>
      <c r="AF82" s="494"/>
    </row>
    <row r="83" spans="1:32" ht="24" customHeight="1" x14ac:dyDescent="0.2">
      <c r="A83" s="539" t="s">
        <v>18</v>
      </c>
      <c r="B83" s="541" t="s">
        <v>27</v>
      </c>
      <c r="C83" s="543" t="s">
        <v>18</v>
      </c>
      <c r="D83" s="545" t="s">
        <v>41</v>
      </c>
      <c r="E83" s="525" t="s">
        <v>79</v>
      </c>
      <c r="F83" s="488"/>
      <c r="G83" s="514" t="s">
        <v>32</v>
      </c>
      <c r="H83" s="516"/>
      <c r="I83" s="518"/>
      <c r="J83" s="95" t="s">
        <v>73</v>
      </c>
      <c r="K83" s="39">
        <f>L83+N83</f>
        <v>0</v>
      </c>
      <c r="L83" s="23"/>
      <c r="M83" s="23"/>
      <c r="N83" s="38"/>
      <c r="O83" s="71">
        <f>R83+P83</f>
        <v>0</v>
      </c>
      <c r="P83" s="36"/>
      <c r="Q83" s="36"/>
      <c r="R83" s="38"/>
      <c r="S83" s="39">
        <f>T83+V83</f>
        <v>0</v>
      </c>
      <c r="T83" s="23">
        <v>0</v>
      </c>
      <c r="U83" s="23">
        <v>0</v>
      </c>
      <c r="V83" s="38">
        <v>0</v>
      </c>
      <c r="W83" s="39">
        <v>0</v>
      </c>
      <c r="X83" s="36">
        <v>0</v>
      </c>
      <c r="Y83" s="36">
        <v>0</v>
      </c>
      <c r="Z83" s="38">
        <v>0</v>
      </c>
      <c r="AA83" s="37"/>
      <c r="AB83" s="39"/>
      <c r="AC83" s="537"/>
      <c r="AD83" s="475"/>
      <c r="AE83" s="475"/>
      <c r="AF83" s="477"/>
    </row>
    <row r="84" spans="1:32" ht="30" customHeight="1" x14ac:dyDescent="0.2">
      <c r="A84" s="540"/>
      <c r="B84" s="542"/>
      <c r="C84" s="544"/>
      <c r="D84" s="490"/>
      <c r="E84" s="490"/>
      <c r="F84" s="490"/>
      <c r="G84" s="515"/>
      <c r="H84" s="517"/>
      <c r="I84" s="517"/>
      <c r="J84" s="256" t="s">
        <v>26</v>
      </c>
      <c r="K84" s="280">
        <f t="shared" ref="K84:N84" si="80">K83</f>
        <v>0</v>
      </c>
      <c r="L84" s="227">
        <f t="shared" si="80"/>
        <v>0</v>
      </c>
      <c r="M84" s="227">
        <f t="shared" si="80"/>
        <v>0</v>
      </c>
      <c r="N84" s="228">
        <f t="shared" si="80"/>
        <v>0</v>
      </c>
      <c r="O84" s="260">
        <f t="shared" ref="O84:V84" si="81">O83</f>
        <v>0</v>
      </c>
      <c r="P84" s="230">
        <f t="shared" si="81"/>
        <v>0</v>
      </c>
      <c r="Q84" s="229">
        <f t="shared" si="81"/>
        <v>0</v>
      </c>
      <c r="R84" s="231">
        <f t="shared" si="81"/>
        <v>0</v>
      </c>
      <c r="S84" s="280">
        <f t="shared" si="81"/>
        <v>0</v>
      </c>
      <c r="T84" s="227">
        <f t="shared" si="81"/>
        <v>0</v>
      </c>
      <c r="U84" s="227">
        <f t="shared" si="81"/>
        <v>0</v>
      </c>
      <c r="V84" s="228">
        <f t="shared" si="81"/>
        <v>0</v>
      </c>
      <c r="W84" s="229">
        <v>0</v>
      </c>
      <c r="X84" s="230">
        <v>0</v>
      </c>
      <c r="Y84" s="230">
        <v>0</v>
      </c>
      <c r="Z84" s="231">
        <v>0</v>
      </c>
      <c r="AA84" s="232">
        <f t="shared" ref="AA84:AB84" si="82">AA83</f>
        <v>0</v>
      </c>
      <c r="AB84" s="226">
        <f t="shared" si="82"/>
        <v>0</v>
      </c>
      <c r="AC84" s="538"/>
      <c r="AD84" s="490"/>
      <c r="AE84" s="490"/>
      <c r="AF84" s="494"/>
    </row>
    <row r="85" spans="1:32" ht="21.75" customHeight="1" x14ac:dyDescent="0.2">
      <c r="A85" s="539" t="s">
        <v>18</v>
      </c>
      <c r="B85" s="541" t="s">
        <v>27</v>
      </c>
      <c r="C85" s="543" t="s">
        <v>18</v>
      </c>
      <c r="D85" s="545" t="s">
        <v>43</v>
      </c>
      <c r="E85" s="525" t="s">
        <v>80</v>
      </c>
      <c r="F85" s="488"/>
      <c r="G85" s="514" t="s">
        <v>35</v>
      </c>
      <c r="H85" s="516"/>
      <c r="I85" s="518"/>
      <c r="J85" s="95" t="s">
        <v>73</v>
      </c>
      <c r="K85" s="39">
        <f>L85+N85</f>
        <v>0</v>
      </c>
      <c r="L85" s="23"/>
      <c r="M85" s="23"/>
      <c r="N85" s="38"/>
      <c r="O85" s="71">
        <f>R85+P85</f>
        <v>0</v>
      </c>
      <c r="P85" s="36"/>
      <c r="Q85" s="36"/>
      <c r="R85" s="38"/>
      <c r="S85" s="39">
        <f>T85+V85</f>
        <v>0</v>
      </c>
      <c r="T85" s="23">
        <v>0</v>
      </c>
      <c r="U85" s="23">
        <v>0</v>
      </c>
      <c r="V85" s="38">
        <v>0</v>
      </c>
      <c r="W85" s="39">
        <v>0</v>
      </c>
      <c r="X85" s="36">
        <v>0</v>
      </c>
      <c r="Y85" s="36">
        <v>0</v>
      </c>
      <c r="Z85" s="38">
        <v>0</v>
      </c>
      <c r="AA85" s="40"/>
      <c r="AB85" s="39"/>
      <c r="AC85" s="537"/>
      <c r="AD85" s="475"/>
      <c r="AE85" s="475"/>
      <c r="AF85" s="477"/>
    </row>
    <row r="86" spans="1:32" ht="33" customHeight="1" x14ac:dyDescent="0.2">
      <c r="A86" s="540"/>
      <c r="B86" s="542"/>
      <c r="C86" s="544"/>
      <c r="D86" s="490"/>
      <c r="E86" s="490"/>
      <c r="F86" s="490"/>
      <c r="G86" s="515"/>
      <c r="H86" s="517"/>
      <c r="I86" s="517"/>
      <c r="J86" s="256" t="s">
        <v>26</v>
      </c>
      <c r="K86" s="280">
        <f t="shared" ref="K86:N86" si="83">K85</f>
        <v>0</v>
      </c>
      <c r="L86" s="227">
        <f t="shared" si="83"/>
        <v>0</v>
      </c>
      <c r="M86" s="227">
        <f t="shared" si="83"/>
        <v>0</v>
      </c>
      <c r="N86" s="228">
        <f t="shared" si="83"/>
        <v>0</v>
      </c>
      <c r="O86" s="260">
        <f t="shared" ref="O86:V86" si="84">O85</f>
        <v>0</v>
      </c>
      <c r="P86" s="230">
        <f t="shared" si="84"/>
        <v>0</v>
      </c>
      <c r="Q86" s="229">
        <f t="shared" si="84"/>
        <v>0</v>
      </c>
      <c r="R86" s="231">
        <f t="shared" si="84"/>
        <v>0</v>
      </c>
      <c r="S86" s="280">
        <f t="shared" si="84"/>
        <v>0</v>
      </c>
      <c r="T86" s="227">
        <f t="shared" si="84"/>
        <v>0</v>
      </c>
      <c r="U86" s="227">
        <f t="shared" si="84"/>
        <v>0</v>
      </c>
      <c r="V86" s="228">
        <f t="shared" si="84"/>
        <v>0</v>
      </c>
      <c r="W86" s="262">
        <v>0</v>
      </c>
      <c r="X86" s="230">
        <v>0</v>
      </c>
      <c r="Y86" s="230">
        <v>0</v>
      </c>
      <c r="Z86" s="231">
        <v>0</v>
      </c>
      <c r="AA86" s="226">
        <f t="shared" ref="AA86:AB86" si="85">AA85</f>
        <v>0</v>
      </c>
      <c r="AB86" s="260">
        <f t="shared" si="85"/>
        <v>0</v>
      </c>
      <c r="AC86" s="538"/>
      <c r="AD86" s="490"/>
      <c r="AE86" s="490"/>
      <c r="AF86" s="494"/>
    </row>
    <row r="87" spans="1:32" ht="21" customHeight="1" x14ac:dyDescent="0.2">
      <c r="A87" s="539" t="s">
        <v>18</v>
      </c>
      <c r="B87" s="541" t="s">
        <v>27</v>
      </c>
      <c r="C87" s="543" t="s">
        <v>18</v>
      </c>
      <c r="D87" s="545" t="s">
        <v>45</v>
      </c>
      <c r="E87" s="550" t="s">
        <v>81</v>
      </c>
      <c r="F87" s="488"/>
      <c r="G87" s="514" t="s">
        <v>53</v>
      </c>
      <c r="H87" s="516"/>
      <c r="I87" s="518"/>
      <c r="J87" s="95" t="s">
        <v>73</v>
      </c>
      <c r="K87" s="412">
        <f>L87+N87</f>
        <v>0</v>
      </c>
      <c r="L87" s="100"/>
      <c r="M87" s="100"/>
      <c r="N87" s="123"/>
      <c r="O87" s="102">
        <f>R87+P87</f>
        <v>0</v>
      </c>
      <c r="P87" s="103"/>
      <c r="Q87" s="104"/>
      <c r="R87" s="101"/>
      <c r="S87" s="412">
        <f>T87+V87</f>
        <v>0</v>
      </c>
      <c r="T87" s="100">
        <v>0</v>
      </c>
      <c r="U87" s="100">
        <v>0</v>
      </c>
      <c r="V87" s="123">
        <v>0</v>
      </c>
      <c r="W87" s="105">
        <v>0</v>
      </c>
      <c r="X87" s="106">
        <v>0</v>
      </c>
      <c r="Y87" s="106">
        <v>0</v>
      </c>
      <c r="Z87" s="107">
        <v>0</v>
      </c>
      <c r="AA87" s="102"/>
      <c r="AB87" s="102"/>
      <c r="AC87" s="537"/>
      <c r="AD87" s="475"/>
      <c r="AE87" s="475"/>
      <c r="AF87" s="477"/>
    </row>
    <row r="88" spans="1:32" ht="28.5" customHeight="1" x14ac:dyDescent="0.2">
      <c r="A88" s="540"/>
      <c r="B88" s="542"/>
      <c r="C88" s="544"/>
      <c r="D88" s="490"/>
      <c r="E88" s="490"/>
      <c r="F88" s="490"/>
      <c r="G88" s="515"/>
      <c r="H88" s="517"/>
      <c r="I88" s="517"/>
      <c r="J88" s="290" t="s">
        <v>26</v>
      </c>
      <c r="K88" s="413">
        <f t="shared" ref="K88:N88" si="86">K87</f>
        <v>0</v>
      </c>
      <c r="L88" s="414">
        <f t="shared" si="86"/>
        <v>0</v>
      </c>
      <c r="M88" s="414">
        <f t="shared" si="86"/>
        <v>0</v>
      </c>
      <c r="N88" s="415">
        <f t="shared" si="86"/>
        <v>0</v>
      </c>
      <c r="O88" s="291">
        <f t="shared" ref="O88:V88" si="87">O87</f>
        <v>0</v>
      </c>
      <c r="P88" s="292">
        <f t="shared" si="87"/>
        <v>0</v>
      </c>
      <c r="Q88" s="293">
        <f t="shared" si="87"/>
        <v>0</v>
      </c>
      <c r="R88" s="411">
        <f t="shared" si="87"/>
        <v>0</v>
      </c>
      <c r="S88" s="413">
        <f t="shared" si="87"/>
        <v>0</v>
      </c>
      <c r="T88" s="414">
        <f t="shared" si="87"/>
        <v>0</v>
      </c>
      <c r="U88" s="414">
        <f t="shared" si="87"/>
        <v>0</v>
      </c>
      <c r="V88" s="415">
        <f t="shared" si="87"/>
        <v>0</v>
      </c>
      <c r="W88" s="293">
        <v>0</v>
      </c>
      <c r="X88" s="292">
        <v>0</v>
      </c>
      <c r="Y88" s="292">
        <v>0</v>
      </c>
      <c r="Z88" s="294">
        <v>0</v>
      </c>
      <c r="AA88" s="291">
        <f t="shared" ref="AA88:AB88" si="88">AA87</f>
        <v>0</v>
      </c>
      <c r="AB88" s="291">
        <f t="shared" si="88"/>
        <v>0</v>
      </c>
      <c r="AC88" s="538"/>
      <c r="AD88" s="476"/>
      <c r="AE88" s="476"/>
      <c r="AF88" s="478"/>
    </row>
    <row r="89" spans="1:32" ht="16.5" customHeight="1" x14ac:dyDescent="0.2">
      <c r="A89" s="539" t="s">
        <v>18</v>
      </c>
      <c r="B89" s="541" t="s">
        <v>27</v>
      </c>
      <c r="C89" s="543" t="s">
        <v>18</v>
      </c>
      <c r="D89" s="545" t="s">
        <v>47</v>
      </c>
      <c r="E89" s="525" t="s">
        <v>82</v>
      </c>
      <c r="F89" s="488"/>
      <c r="G89" s="514" t="s">
        <v>58</v>
      </c>
      <c r="H89" s="516"/>
      <c r="I89" s="518"/>
      <c r="J89" s="95" t="s">
        <v>73</v>
      </c>
      <c r="K89" s="64">
        <f>L89+N89</f>
        <v>0</v>
      </c>
      <c r="L89" s="36"/>
      <c r="M89" s="36"/>
      <c r="N89" s="23"/>
      <c r="O89" s="71">
        <f>P89+R89</f>
        <v>0</v>
      </c>
      <c r="P89" s="36"/>
      <c r="Q89" s="39"/>
      <c r="R89" s="86"/>
      <c r="S89" s="64">
        <f>T89+V89</f>
        <v>0</v>
      </c>
      <c r="T89" s="36">
        <v>0</v>
      </c>
      <c r="U89" s="36">
        <v>0</v>
      </c>
      <c r="V89" s="23">
        <v>0</v>
      </c>
      <c r="W89" s="96">
        <v>0</v>
      </c>
      <c r="X89" s="44">
        <v>0</v>
      </c>
      <c r="Y89" s="44">
        <v>0</v>
      </c>
      <c r="Z89" s="44">
        <v>0</v>
      </c>
      <c r="AA89" s="71"/>
      <c r="AB89" s="108"/>
      <c r="AC89" s="537"/>
      <c r="AD89" s="475"/>
      <c r="AE89" s="475"/>
      <c r="AF89" s="477"/>
    </row>
    <row r="90" spans="1:32" ht="44.25" customHeight="1" x14ac:dyDescent="0.2">
      <c r="A90" s="540"/>
      <c r="B90" s="542"/>
      <c r="C90" s="544"/>
      <c r="D90" s="490"/>
      <c r="E90" s="490"/>
      <c r="F90" s="490"/>
      <c r="G90" s="515"/>
      <c r="H90" s="517"/>
      <c r="I90" s="517"/>
      <c r="J90" s="256" t="s">
        <v>26</v>
      </c>
      <c r="K90" s="277">
        <f t="shared" ref="K90:N90" si="89">K89</f>
        <v>0</v>
      </c>
      <c r="L90" s="277">
        <f t="shared" si="89"/>
        <v>0</v>
      </c>
      <c r="M90" s="417">
        <f t="shared" si="89"/>
        <v>0</v>
      </c>
      <c r="N90" s="418">
        <f t="shared" si="89"/>
        <v>0</v>
      </c>
      <c r="O90" s="260">
        <f t="shared" ref="O90:V90" si="90">O89</f>
        <v>0</v>
      </c>
      <c r="P90" s="230">
        <f t="shared" si="90"/>
        <v>0</v>
      </c>
      <c r="Q90" s="229">
        <f t="shared" si="90"/>
        <v>0</v>
      </c>
      <c r="R90" s="229">
        <f t="shared" si="90"/>
        <v>0</v>
      </c>
      <c r="S90" s="277">
        <f t="shared" si="90"/>
        <v>0</v>
      </c>
      <c r="T90" s="277">
        <f t="shared" si="90"/>
        <v>0</v>
      </c>
      <c r="U90" s="417">
        <f t="shared" si="90"/>
        <v>0</v>
      </c>
      <c r="V90" s="418">
        <f t="shared" si="90"/>
        <v>0</v>
      </c>
      <c r="W90" s="229">
        <v>0</v>
      </c>
      <c r="X90" s="230">
        <v>0</v>
      </c>
      <c r="Y90" s="230">
        <v>0</v>
      </c>
      <c r="Z90" s="230">
        <v>0</v>
      </c>
      <c r="AA90" s="262">
        <f t="shared" ref="AA90:AB90" si="91">AA89</f>
        <v>0</v>
      </c>
      <c r="AB90" s="262">
        <f t="shared" si="91"/>
        <v>0</v>
      </c>
      <c r="AC90" s="538"/>
      <c r="AD90" s="490"/>
      <c r="AE90" s="490"/>
      <c r="AF90" s="494"/>
    </row>
    <row r="91" spans="1:32" ht="15.75" customHeight="1" x14ac:dyDescent="0.2">
      <c r="A91" s="219" t="s">
        <v>18</v>
      </c>
      <c r="B91" s="49" t="s">
        <v>27</v>
      </c>
      <c r="C91" s="109" t="s">
        <v>18</v>
      </c>
      <c r="D91" s="495" t="s">
        <v>50</v>
      </c>
      <c r="E91" s="496"/>
      <c r="F91" s="496"/>
      <c r="G91" s="496"/>
      <c r="H91" s="496"/>
      <c r="I91" s="496"/>
      <c r="J91" s="546"/>
      <c r="K91" s="421">
        <f t="shared" ref="K91:N91" si="92">K72+K74+K76+K78+K80+K82+K84+K86+K90+K88</f>
        <v>63</v>
      </c>
      <c r="L91" s="312">
        <f t="shared" si="92"/>
        <v>63</v>
      </c>
      <c r="M91" s="312">
        <f t="shared" si="92"/>
        <v>0</v>
      </c>
      <c r="N91" s="422">
        <f t="shared" si="92"/>
        <v>0</v>
      </c>
      <c r="O91" s="295">
        <f t="shared" ref="O91:V91" si="93">O72+O74+O76+O78+O80+O82+O84+O86+O90+O88</f>
        <v>63</v>
      </c>
      <c r="P91" s="297">
        <f t="shared" si="93"/>
        <v>63</v>
      </c>
      <c r="Q91" s="297">
        <f t="shared" si="93"/>
        <v>0</v>
      </c>
      <c r="R91" s="297">
        <f t="shared" si="93"/>
        <v>0</v>
      </c>
      <c r="S91" s="421">
        <f t="shared" si="93"/>
        <v>0</v>
      </c>
      <c r="T91" s="312">
        <f t="shared" si="93"/>
        <v>0</v>
      </c>
      <c r="U91" s="312">
        <f t="shared" si="93"/>
        <v>0</v>
      </c>
      <c r="V91" s="422">
        <f t="shared" si="93"/>
        <v>0</v>
      </c>
      <c r="W91" s="296">
        <v>0</v>
      </c>
      <c r="X91" s="298">
        <v>0</v>
      </c>
      <c r="Y91" s="298">
        <v>0</v>
      </c>
      <c r="Z91" s="300">
        <v>0</v>
      </c>
      <c r="AA91" s="299">
        <f t="shared" ref="AA91:AB91" si="94">AA72+AA74+AA76+AA78+AA80+AA82+AA84+AA86+AA90+AA88</f>
        <v>65</v>
      </c>
      <c r="AB91" s="299">
        <f t="shared" si="94"/>
        <v>68</v>
      </c>
      <c r="AC91" s="547"/>
      <c r="AD91" s="548"/>
      <c r="AE91" s="548"/>
      <c r="AF91" s="549"/>
    </row>
    <row r="92" spans="1:32" ht="14.25" customHeight="1" x14ac:dyDescent="0.2">
      <c r="A92" s="219" t="s">
        <v>18</v>
      </c>
      <c r="B92" s="49" t="s">
        <v>27</v>
      </c>
      <c r="C92" s="506" t="s">
        <v>69</v>
      </c>
      <c r="D92" s="507"/>
      <c r="E92" s="507"/>
      <c r="F92" s="507"/>
      <c r="G92" s="507"/>
      <c r="H92" s="507"/>
      <c r="I92" s="507"/>
      <c r="J92" s="508"/>
      <c r="K92" s="419">
        <f t="shared" ref="K92:N92" si="95">K91</f>
        <v>63</v>
      </c>
      <c r="L92" s="423">
        <f t="shared" si="95"/>
        <v>63</v>
      </c>
      <c r="M92" s="423">
        <f t="shared" si="95"/>
        <v>0</v>
      </c>
      <c r="N92" s="420">
        <f t="shared" si="95"/>
        <v>0</v>
      </c>
      <c r="O92" s="304">
        <f t="shared" ref="O92:V92" si="96">O91</f>
        <v>63</v>
      </c>
      <c r="P92" s="305">
        <f t="shared" si="96"/>
        <v>63</v>
      </c>
      <c r="Q92" s="305">
        <f t="shared" si="96"/>
        <v>0</v>
      </c>
      <c r="R92" s="416">
        <f t="shared" si="96"/>
        <v>0</v>
      </c>
      <c r="S92" s="419">
        <f t="shared" si="96"/>
        <v>0</v>
      </c>
      <c r="T92" s="423">
        <f t="shared" si="96"/>
        <v>0</v>
      </c>
      <c r="U92" s="423">
        <f t="shared" si="96"/>
        <v>0</v>
      </c>
      <c r="V92" s="420">
        <f t="shared" si="96"/>
        <v>0</v>
      </c>
      <c r="W92" s="306">
        <v>0</v>
      </c>
      <c r="X92" s="305">
        <v>0</v>
      </c>
      <c r="Y92" s="305">
        <v>0</v>
      </c>
      <c r="Z92" s="303">
        <v>0</v>
      </c>
      <c r="AA92" s="301">
        <f t="shared" ref="AA92:AB92" si="97">AA91</f>
        <v>65</v>
      </c>
      <c r="AB92" s="307">
        <f t="shared" si="97"/>
        <v>68</v>
      </c>
      <c r="AC92" s="509"/>
      <c r="AD92" s="510"/>
      <c r="AE92" s="510"/>
      <c r="AF92" s="511"/>
    </row>
    <row r="93" spans="1:32" ht="15" customHeight="1" x14ac:dyDescent="0.2">
      <c r="A93" s="222" t="s">
        <v>18</v>
      </c>
      <c r="B93" s="110" t="s">
        <v>30</v>
      </c>
      <c r="C93" s="512" t="s">
        <v>83</v>
      </c>
      <c r="D93" s="510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3"/>
      <c r="T93" s="513"/>
      <c r="U93" s="513"/>
      <c r="V93" s="513"/>
      <c r="W93" s="510"/>
      <c r="X93" s="510"/>
      <c r="Y93" s="510"/>
      <c r="Z93" s="510"/>
      <c r="AA93" s="510"/>
      <c r="AB93" s="510"/>
      <c r="AC93" s="510"/>
      <c r="AD93" s="510"/>
      <c r="AE93" s="510"/>
      <c r="AF93" s="511"/>
    </row>
    <row r="94" spans="1:32" ht="17.25" customHeight="1" x14ac:dyDescent="0.2">
      <c r="A94" s="223" t="s">
        <v>18</v>
      </c>
      <c r="B94" s="111" t="s">
        <v>30</v>
      </c>
      <c r="C94" s="112" t="s">
        <v>18</v>
      </c>
      <c r="D94" s="499" t="s">
        <v>84</v>
      </c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00"/>
      <c r="AE94" s="500"/>
      <c r="AF94" s="502"/>
    </row>
    <row r="95" spans="1:32" ht="15.75" customHeight="1" x14ac:dyDescent="0.2">
      <c r="A95" s="519" t="s">
        <v>18</v>
      </c>
      <c r="B95" s="522" t="s">
        <v>30</v>
      </c>
      <c r="C95" s="523" t="s">
        <v>18</v>
      </c>
      <c r="D95" s="524" t="s">
        <v>18</v>
      </c>
      <c r="E95" s="525" t="s">
        <v>85</v>
      </c>
      <c r="F95" s="526"/>
      <c r="G95" s="533" t="s">
        <v>86</v>
      </c>
      <c r="H95" s="530"/>
      <c r="I95" s="535" t="s">
        <v>134</v>
      </c>
      <c r="J95" s="113" t="s">
        <v>24</v>
      </c>
      <c r="K95" s="118">
        <f>L95+N95</f>
        <v>0</v>
      </c>
      <c r="L95" s="119"/>
      <c r="M95" s="119"/>
      <c r="N95" s="117"/>
      <c r="O95" s="115">
        <f t="shared" ref="O95:O96" si="98">P95+R95</f>
        <v>0</v>
      </c>
      <c r="P95" s="116"/>
      <c r="Q95" s="116"/>
      <c r="R95" s="117"/>
      <c r="S95" s="118">
        <f>T95+V95</f>
        <v>0</v>
      </c>
      <c r="T95" s="119">
        <v>0</v>
      </c>
      <c r="U95" s="119">
        <v>0</v>
      </c>
      <c r="V95" s="117">
        <v>0</v>
      </c>
      <c r="W95" s="118">
        <v>0</v>
      </c>
      <c r="X95" s="119">
        <v>0</v>
      </c>
      <c r="Y95" s="119">
        <v>0</v>
      </c>
      <c r="Z95" s="117">
        <v>0</v>
      </c>
      <c r="AA95" s="120"/>
      <c r="AB95" s="120"/>
      <c r="AC95" s="485"/>
      <c r="AD95" s="488"/>
      <c r="AE95" s="491"/>
      <c r="AF95" s="492"/>
    </row>
    <row r="96" spans="1:32" ht="17.25" customHeight="1" x14ac:dyDescent="0.2">
      <c r="A96" s="520"/>
      <c r="B96" s="489"/>
      <c r="C96" s="489"/>
      <c r="D96" s="489"/>
      <c r="E96" s="489"/>
      <c r="F96" s="489"/>
      <c r="G96" s="534"/>
      <c r="H96" s="531"/>
      <c r="I96" s="536"/>
      <c r="J96" s="121" t="s">
        <v>25</v>
      </c>
      <c r="K96" s="118">
        <f>L96+N96</f>
        <v>0</v>
      </c>
      <c r="L96" s="125"/>
      <c r="M96" s="125"/>
      <c r="N96" s="126"/>
      <c r="O96" s="123">
        <f t="shared" si="98"/>
        <v>0</v>
      </c>
      <c r="P96" s="124"/>
      <c r="Q96" s="125"/>
      <c r="R96" s="126"/>
      <c r="S96" s="127">
        <v>0</v>
      </c>
      <c r="T96" s="125">
        <v>0</v>
      </c>
      <c r="U96" s="125">
        <v>0</v>
      </c>
      <c r="V96" s="126">
        <v>0</v>
      </c>
      <c r="W96" s="127">
        <v>0</v>
      </c>
      <c r="X96" s="125">
        <v>0</v>
      </c>
      <c r="Y96" s="125">
        <v>0</v>
      </c>
      <c r="Z96" s="126">
        <v>0</v>
      </c>
      <c r="AA96" s="128"/>
      <c r="AB96" s="128"/>
      <c r="AC96" s="486"/>
      <c r="AD96" s="489"/>
      <c r="AE96" s="489"/>
      <c r="AF96" s="493"/>
    </row>
    <row r="97" spans="1:32" ht="18" customHeight="1" x14ac:dyDescent="0.2">
      <c r="A97" s="521"/>
      <c r="B97" s="490"/>
      <c r="C97" s="490"/>
      <c r="D97" s="489"/>
      <c r="E97" s="489"/>
      <c r="F97" s="489"/>
      <c r="G97" s="534"/>
      <c r="H97" s="531"/>
      <c r="I97" s="536"/>
      <c r="J97" s="308" t="s">
        <v>26</v>
      </c>
      <c r="K97" s="250">
        <f t="shared" ref="K97:N97" si="99">SUM(K95:K96)</f>
        <v>0</v>
      </c>
      <c r="L97" s="227">
        <f t="shared" si="99"/>
        <v>0</v>
      </c>
      <c r="M97" s="227">
        <f t="shared" si="99"/>
        <v>0</v>
      </c>
      <c r="N97" s="310">
        <f t="shared" si="99"/>
        <v>0</v>
      </c>
      <c r="O97" s="238">
        <f t="shared" ref="O97:V97" si="100">SUM(O95:O96)</f>
        <v>0</v>
      </c>
      <c r="P97" s="227">
        <f t="shared" si="100"/>
        <v>0</v>
      </c>
      <c r="Q97" s="227">
        <f t="shared" si="100"/>
        <v>0</v>
      </c>
      <c r="R97" s="239">
        <f t="shared" si="100"/>
        <v>0</v>
      </c>
      <c r="S97" s="250">
        <f t="shared" si="100"/>
        <v>0</v>
      </c>
      <c r="T97" s="227">
        <f t="shared" si="100"/>
        <v>0</v>
      </c>
      <c r="U97" s="227">
        <f t="shared" si="100"/>
        <v>0</v>
      </c>
      <c r="V97" s="310">
        <f t="shared" si="100"/>
        <v>0</v>
      </c>
      <c r="W97" s="238">
        <v>0</v>
      </c>
      <c r="X97" s="227">
        <v>0</v>
      </c>
      <c r="Y97" s="227">
        <v>0</v>
      </c>
      <c r="Z97" s="239">
        <v>0</v>
      </c>
      <c r="AA97" s="309">
        <f t="shared" ref="AA97:AB97" si="101">SUM(AA95:AA96)</f>
        <v>0</v>
      </c>
      <c r="AB97" s="309">
        <f t="shared" si="101"/>
        <v>0</v>
      </c>
      <c r="AC97" s="487"/>
      <c r="AD97" s="490"/>
      <c r="AE97" s="490"/>
      <c r="AF97" s="494"/>
    </row>
    <row r="98" spans="1:32" ht="15" customHeight="1" x14ac:dyDescent="0.2">
      <c r="A98" s="219" t="s">
        <v>18</v>
      </c>
      <c r="B98" s="129" t="s">
        <v>30</v>
      </c>
      <c r="C98" s="130" t="s">
        <v>18</v>
      </c>
      <c r="D98" s="503" t="s">
        <v>50</v>
      </c>
      <c r="E98" s="504"/>
      <c r="F98" s="504"/>
      <c r="G98" s="504"/>
      <c r="H98" s="504"/>
      <c r="I98" s="504"/>
      <c r="J98" s="505"/>
      <c r="K98" s="331">
        <f t="shared" ref="K98:N98" si="102">K97</f>
        <v>0</v>
      </c>
      <c r="L98" s="312">
        <f t="shared" si="102"/>
        <v>0</v>
      </c>
      <c r="M98" s="312">
        <f t="shared" si="102"/>
        <v>0</v>
      </c>
      <c r="N98" s="313">
        <f t="shared" si="102"/>
        <v>0</v>
      </c>
      <c r="O98" s="311">
        <f t="shared" ref="O98:V98" si="103">O97</f>
        <v>0</v>
      </c>
      <c r="P98" s="331">
        <f t="shared" si="103"/>
        <v>0</v>
      </c>
      <c r="Q98" s="312">
        <f t="shared" si="103"/>
        <v>0</v>
      </c>
      <c r="R98" s="313">
        <f t="shared" si="103"/>
        <v>0</v>
      </c>
      <c r="S98" s="331">
        <f t="shared" si="103"/>
        <v>0</v>
      </c>
      <c r="T98" s="312">
        <f t="shared" si="103"/>
        <v>0</v>
      </c>
      <c r="U98" s="312">
        <f t="shared" si="103"/>
        <v>0</v>
      </c>
      <c r="V98" s="313">
        <f t="shared" si="103"/>
        <v>0</v>
      </c>
      <c r="W98" s="311">
        <v>0</v>
      </c>
      <c r="X98" s="331">
        <v>0</v>
      </c>
      <c r="Y98" s="332">
        <v>0</v>
      </c>
      <c r="Z98" s="333">
        <v>0</v>
      </c>
      <c r="AA98" s="314">
        <f t="shared" ref="AA98:AB98" si="104">AA97</f>
        <v>0</v>
      </c>
      <c r="AB98" s="314">
        <f t="shared" si="104"/>
        <v>0</v>
      </c>
      <c r="AC98" s="498"/>
      <c r="AD98" s="483"/>
      <c r="AE98" s="483"/>
      <c r="AF98" s="484"/>
    </row>
    <row r="99" spans="1:32" ht="15" customHeight="1" x14ac:dyDescent="0.2">
      <c r="A99" s="223" t="s">
        <v>18</v>
      </c>
      <c r="B99" s="111" t="s">
        <v>30</v>
      </c>
      <c r="C99" s="112" t="s">
        <v>27</v>
      </c>
      <c r="D99" s="499" t="s">
        <v>87</v>
      </c>
      <c r="E99" s="500"/>
      <c r="F99" s="500"/>
      <c r="G99" s="500"/>
      <c r="H99" s="500"/>
      <c r="I99" s="500"/>
      <c r="J99" s="500"/>
      <c r="K99" s="501"/>
      <c r="L99" s="501"/>
      <c r="M99" s="501"/>
      <c r="N99" s="501"/>
      <c r="O99" s="501"/>
      <c r="P99" s="501"/>
      <c r="Q99" s="501"/>
      <c r="R99" s="501"/>
      <c r="S99" s="501"/>
      <c r="T99" s="501"/>
      <c r="U99" s="501"/>
      <c r="V99" s="501"/>
      <c r="W99" s="501"/>
      <c r="X99" s="501"/>
      <c r="Y99" s="501"/>
      <c r="Z99" s="501"/>
      <c r="AA99" s="501"/>
      <c r="AB99" s="501"/>
      <c r="AC99" s="500"/>
      <c r="AD99" s="500"/>
      <c r="AE99" s="500"/>
      <c r="AF99" s="502"/>
    </row>
    <row r="100" spans="1:32" ht="15" customHeight="1" x14ac:dyDescent="0.2">
      <c r="A100" s="519" t="s">
        <v>18</v>
      </c>
      <c r="B100" s="522" t="s">
        <v>30</v>
      </c>
      <c r="C100" s="523" t="s">
        <v>27</v>
      </c>
      <c r="D100" s="524" t="s">
        <v>18</v>
      </c>
      <c r="E100" s="525" t="s">
        <v>88</v>
      </c>
      <c r="F100" s="526"/>
      <c r="G100" s="527" t="s">
        <v>86</v>
      </c>
      <c r="H100" s="530"/>
      <c r="I100" s="532"/>
      <c r="J100" s="131" t="s">
        <v>24</v>
      </c>
      <c r="K100" s="334">
        <f t="shared" ref="K100:K101" si="105">L100+N100</f>
        <v>0</v>
      </c>
      <c r="L100" s="132"/>
      <c r="M100" s="132"/>
      <c r="N100" s="114"/>
      <c r="O100" s="115">
        <f t="shared" ref="O100:O101" si="106">P100+R100</f>
        <v>0</v>
      </c>
      <c r="P100" s="119">
        <v>0</v>
      </c>
      <c r="Q100" s="119">
        <v>0</v>
      </c>
      <c r="R100" s="117">
        <v>0</v>
      </c>
      <c r="S100" s="118">
        <f>T100+V100</f>
        <v>0</v>
      </c>
      <c r="T100" s="119">
        <v>0</v>
      </c>
      <c r="U100" s="119">
        <v>0</v>
      </c>
      <c r="V100" s="117">
        <v>0</v>
      </c>
      <c r="W100" s="118">
        <v>0</v>
      </c>
      <c r="X100" s="119">
        <v>0</v>
      </c>
      <c r="Y100" s="119">
        <v>0</v>
      </c>
      <c r="Z100" s="117">
        <v>0</v>
      </c>
      <c r="AA100" s="133"/>
      <c r="AB100" s="134"/>
      <c r="AC100" s="485"/>
      <c r="AD100" s="488"/>
      <c r="AE100" s="491"/>
      <c r="AF100" s="492"/>
    </row>
    <row r="101" spans="1:32" ht="15" customHeight="1" x14ac:dyDescent="0.2">
      <c r="A101" s="520"/>
      <c r="B101" s="489"/>
      <c r="C101" s="489"/>
      <c r="D101" s="489"/>
      <c r="E101" s="489"/>
      <c r="F101" s="489"/>
      <c r="G101" s="528"/>
      <c r="H101" s="531"/>
      <c r="I101" s="531"/>
      <c r="J101" s="131" t="s">
        <v>25</v>
      </c>
      <c r="K101" s="335">
        <f t="shared" si="105"/>
        <v>0</v>
      </c>
      <c r="L101" s="135"/>
      <c r="M101" s="136"/>
      <c r="N101" s="122"/>
      <c r="O101" s="123">
        <f t="shared" si="106"/>
        <v>0</v>
      </c>
      <c r="P101" s="125">
        <v>0</v>
      </c>
      <c r="Q101" s="125">
        <v>0</v>
      </c>
      <c r="R101" s="126">
        <v>0</v>
      </c>
      <c r="S101" s="127">
        <v>0</v>
      </c>
      <c r="T101" s="125">
        <v>0</v>
      </c>
      <c r="U101" s="125">
        <v>0</v>
      </c>
      <c r="V101" s="126">
        <v>0</v>
      </c>
      <c r="W101" s="127">
        <v>0</v>
      </c>
      <c r="X101" s="125">
        <v>0</v>
      </c>
      <c r="Y101" s="125">
        <v>0</v>
      </c>
      <c r="Z101" s="126">
        <v>0</v>
      </c>
      <c r="AA101" s="128"/>
      <c r="AB101" s="137"/>
      <c r="AC101" s="486"/>
      <c r="AD101" s="489"/>
      <c r="AE101" s="489"/>
      <c r="AF101" s="493"/>
    </row>
    <row r="102" spans="1:32" ht="19.5" customHeight="1" x14ac:dyDescent="0.2">
      <c r="A102" s="521"/>
      <c r="B102" s="490"/>
      <c r="C102" s="490"/>
      <c r="D102" s="490"/>
      <c r="E102" s="490"/>
      <c r="F102" s="490"/>
      <c r="G102" s="529"/>
      <c r="H102" s="517"/>
      <c r="I102" s="517"/>
      <c r="J102" s="240" t="s">
        <v>26</v>
      </c>
      <c r="K102" s="238">
        <f t="shared" ref="K102:V102" si="107">SUM(K100:K101)</f>
        <v>0</v>
      </c>
      <c r="L102" s="227">
        <f t="shared" si="107"/>
        <v>0</v>
      </c>
      <c r="M102" s="227">
        <f t="shared" si="107"/>
        <v>0</v>
      </c>
      <c r="N102" s="239">
        <f t="shared" si="107"/>
        <v>0</v>
      </c>
      <c r="O102" s="238">
        <f t="shared" si="107"/>
        <v>0</v>
      </c>
      <c r="P102" s="227">
        <f>SUM(P100:P101)</f>
        <v>0</v>
      </c>
      <c r="Q102" s="227">
        <f t="shared" si="107"/>
        <v>0</v>
      </c>
      <c r="R102" s="239">
        <f t="shared" si="107"/>
        <v>0</v>
      </c>
      <c r="S102" s="250">
        <f t="shared" si="107"/>
        <v>0</v>
      </c>
      <c r="T102" s="227">
        <f t="shared" si="107"/>
        <v>0</v>
      </c>
      <c r="U102" s="227">
        <f t="shared" si="107"/>
        <v>0</v>
      </c>
      <c r="V102" s="310">
        <f t="shared" si="107"/>
        <v>0</v>
      </c>
      <c r="W102" s="238">
        <v>0</v>
      </c>
      <c r="X102" s="227">
        <v>0</v>
      </c>
      <c r="Y102" s="227">
        <v>0</v>
      </c>
      <c r="Z102" s="239">
        <v>0</v>
      </c>
      <c r="AA102" s="309">
        <f t="shared" ref="AA102:AB102" si="108">SUM(AA100:AA101)</f>
        <v>0</v>
      </c>
      <c r="AB102" s="310">
        <f t="shared" si="108"/>
        <v>0</v>
      </c>
      <c r="AC102" s="487"/>
      <c r="AD102" s="490"/>
      <c r="AE102" s="490"/>
      <c r="AF102" s="494"/>
    </row>
    <row r="103" spans="1:32" ht="15" customHeight="1" x14ac:dyDescent="0.2">
      <c r="A103" s="219" t="s">
        <v>18</v>
      </c>
      <c r="B103" s="129" t="s">
        <v>30</v>
      </c>
      <c r="C103" s="130" t="s">
        <v>27</v>
      </c>
      <c r="D103" s="495" t="s">
        <v>50</v>
      </c>
      <c r="E103" s="496"/>
      <c r="F103" s="496"/>
      <c r="G103" s="496"/>
      <c r="H103" s="496"/>
      <c r="I103" s="496"/>
      <c r="J103" s="497"/>
      <c r="K103" s="311">
        <f>K102</f>
        <v>0</v>
      </c>
      <c r="L103" s="312">
        <f t="shared" ref="L103:V103" si="109">L102</f>
        <v>0</v>
      </c>
      <c r="M103" s="312">
        <f t="shared" si="109"/>
        <v>0</v>
      </c>
      <c r="N103" s="313">
        <f t="shared" si="109"/>
        <v>0</v>
      </c>
      <c r="O103" s="311">
        <f t="shared" si="109"/>
        <v>0</v>
      </c>
      <c r="P103" s="312">
        <f t="shared" si="109"/>
        <v>0</v>
      </c>
      <c r="Q103" s="312">
        <f t="shared" si="109"/>
        <v>0</v>
      </c>
      <c r="R103" s="313">
        <f t="shared" si="109"/>
        <v>0</v>
      </c>
      <c r="S103" s="426">
        <f t="shared" si="109"/>
        <v>0</v>
      </c>
      <c r="T103" s="312">
        <f t="shared" si="109"/>
        <v>0</v>
      </c>
      <c r="U103" s="312">
        <f t="shared" si="109"/>
        <v>0</v>
      </c>
      <c r="V103" s="425">
        <f t="shared" si="109"/>
        <v>0</v>
      </c>
      <c r="W103" s="311">
        <v>0</v>
      </c>
      <c r="X103" s="312">
        <v>0</v>
      </c>
      <c r="Y103" s="312">
        <v>0</v>
      </c>
      <c r="Z103" s="313">
        <v>0</v>
      </c>
      <c r="AA103" s="314">
        <f t="shared" ref="AA103:AB103" si="110">AA102</f>
        <v>0</v>
      </c>
      <c r="AB103" s="313">
        <f t="shared" si="110"/>
        <v>0</v>
      </c>
      <c r="AC103" s="498"/>
      <c r="AD103" s="483"/>
      <c r="AE103" s="483"/>
      <c r="AF103" s="484"/>
    </row>
    <row r="104" spans="1:32" ht="12.75" customHeight="1" x14ac:dyDescent="0.2">
      <c r="A104" s="224" t="s">
        <v>18</v>
      </c>
      <c r="B104" s="138" t="s">
        <v>30</v>
      </c>
      <c r="C104" s="479" t="s">
        <v>69</v>
      </c>
      <c r="D104" s="480"/>
      <c r="E104" s="480"/>
      <c r="F104" s="480"/>
      <c r="G104" s="480"/>
      <c r="H104" s="480"/>
      <c r="I104" s="480"/>
      <c r="J104" s="481"/>
      <c r="K104" s="315">
        <f>K103+K98</f>
        <v>0</v>
      </c>
      <c r="L104" s="316">
        <f t="shared" ref="L104:V104" si="111">L103+L98</f>
        <v>0</v>
      </c>
      <c r="M104" s="316">
        <f t="shared" si="111"/>
        <v>0</v>
      </c>
      <c r="N104" s="317">
        <f t="shared" si="111"/>
        <v>0</v>
      </c>
      <c r="O104" s="315">
        <f t="shared" si="111"/>
        <v>0</v>
      </c>
      <c r="P104" s="316">
        <f t="shared" si="111"/>
        <v>0</v>
      </c>
      <c r="Q104" s="316">
        <f t="shared" si="111"/>
        <v>0</v>
      </c>
      <c r="R104" s="302">
        <f t="shared" si="111"/>
        <v>0</v>
      </c>
      <c r="S104" s="429">
        <f t="shared" si="111"/>
        <v>0</v>
      </c>
      <c r="T104" s="430">
        <f t="shared" si="111"/>
        <v>0</v>
      </c>
      <c r="U104" s="430">
        <f t="shared" si="111"/>
        <v>0</v>
      </c>
      <c r="V104" s="431">
        <f t="shared" si="111"/>
        <v>0</v>
      </c>
      <c r="W104" s="424">
        <v>0</v>
      </c>
      <c r="X104" s="316">
        <v>0</v>
      </c>
      <c r="Y104" s="316">
        <v>0</v>
      </c>
      <c r="Z104" s="318">
        <v>0</v>
      </c>
      <c r="AA104" s="319">
        <f t="shared" ref="AA104:AB104" si="112">AA103+AA98</f>
        <v>0</v>
      </c>
      <c r="AB104" s="320">
        <f t="shared" si="112"/>
        <v>0</v>
      </c>
      <c r="AC104" s="482"/>
      <c r="AD104" s="483"/>
      <c r="AE104" s="483"/>
      <c r="AF104" s="484"/>
    </row>
    <row r="105" spans="1:32" ht="13.5" customHeight="1" thickBot="1" x14ac:dyDescent="0.25">
      <c r="A105" s="321"/>
      <c r="B105" s="322"/>
      <c r="C105" s="323"/>
      <c r="D105" s="323"/>
      <c r="E105" s="323"/>
      <c r="F105" s="323"/>
      <c r="G105" s="323"/>
      <c r="H105" s="323"/>
      <c r="I105" s="323"/>
      <c r="J105" s="324" t="s">
        <v>89</v>
      </c>
      <c r="K105" s="325">
        <f>K104+K92+K68</f>
        <v>702</v>
      </c>
      <c r="L105" s="326">
        <f t="shared" ref="L105:V105" si="113">L104+L92+L68</f>
        <v>702</v>
      </c>
      <c r="M105" s="326">
        <f t="shared" si="113"/>
        <v>583.99299999999994</v>
      </c>
      <c r="N105" s="327">
        <f t="shared" si="113"/>
        <v>0</v>
      </c>
      <c r="O105" s="325">
        <f t="shared" si="113"/>
        <v>784.48700000000008</v>
      </c>
      <c r="P105" s="326">
        <f t="shared" si="113"/>
        <v>779.48700000000008</v>
      </c>
      <c r="Q105" s="326">
        <f t="shared" si="113"/>
        <v>667.5</v>
      </c>
      <c r="R105" s="427">
        <f t="shared" si="113"/>
        <v>5</v>
      </c>
      <c r="S105" s="432">
        <f t="shared" si="113"/>
        <v>0</v>
      </c>
      <c r="T105" s="433">
        <f t="shared" si="113"/>
        <v>0</v>
      </c>
      <c r="U105" s="433">
        <f t="shared" si="113"/>
        <v>0</v>
      </c>
      <c r="V105" s="434">
        <f t="shared" si="113"/>
        <v>0</v>
      </c>
      <c r="W105" s="428">
        <v>0</v>
      </c>
      <c r="X105" s="326">
        <v>0</v>
      </c>
      <c r="Y105" s="326">
        <v>0</v>
      </c>
      <c r="Z105" s="328">
        <v>0</v>
      </c>
      <c r="AA105" s="329">
        <f t="shared" ref="AA105" si="114">AA104+AA92+AA68</f>
        <v>824.4</v>
      </c>
      <c r="AB105" s="330">
        <f>AB104+AB92+AB68</f>
        <v>861.2</v>
      </c>
      <c r="AC105" s="139"/>
      <c r="AD105" s="139"/>
      <c r="AE105" s="139"/>
      <c r="AF105" s="140"/>
    </row>
    <row r="106" spans="1:32" ht="15" customHeight="1" thickTop="1" x14ac:dyDescent="0.2"/>
  </sheetData>
  <mergeCells count="461">
    <mergeCell ref="B1:AF1"/>
    <mergeCell ref="B2:AF2"/>
    <mergeCell ref="B3:AF3"/>
    <mergeCell ref="A4:A6"/>
    <mergeCell ref="B4:B6"/>
    <mergeCell ref="C4:C6"/>
    <mergeCell ref="D4:D6"/>
    <mergeCell ref="E4:E6"/>
    <mergeCell ref="O4:R4"/>
    <mergeCell ref="S4:V4"/>
    <mergeCell ref="W4:Z4"/>
    <mergeCell ref="AA4:AA6"/>
    <mergeCell ref="AB4:AB6"/>
    <mergeCell ref="AC4:AF4"/>
    <mergeCell ref="O5:O6"/>
    <mergeCell ref="P5:Q5"/>
    <mergeCell ref="R5:R6"/>
    <mergeCell ref="S5:S6"/>
    <mergeCell ref="AD5:AF5"/>
    <mergeCell ref="A7:AB7"/>
    <mergeCell ref="AC7:AF7"/>
    <mergeCell ref="B8:AB8"/>
    <mergeCell ref="AC8:AF8"/>
    <mergeCell ref="C9:AB9"/>
    <mergeCell ref="AC9:AF9"/>
    <mergeCell ref="T5:U5"/>
    <mergeCell ref="V5:V6"/>
    <mergeCell ref="W5:W6"/>
    <mergeCell ref="X5:Y5"/>
    <mergeCell ref="Z5:Z6"/>
    <mergeCell ref="AC5:AC6"/>
    <mergeCell ref="F4:F6"/>
    <mergeCell ref="G4:G6"/>
    <mergeCell ref="H4:H6"/>
    <mergeCell ref="I4:I6"/>
    <mergeCell ref="J4:J6"/>
    <mergeCell ref="K4:N4"/>
    <mergeCell ref="K5:K6"/>
    <mergeCell ref="L5:M5"/>
    <mergeCell ref="N5:N6"/>
    <mergeCell ref="D10:AB10"/>
    <mergeCell ref="AC10:AF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AC11:AC13"/>
    <mergeCell ref="AD11:AD13"/>
    <mergeCell ref="AE11:AE13"/>
    <mergeCell ref="AF11:AF13"/>
    <mergeCell ref="A14:A16"/>
    <mergeCell ref="B14:B16"/>
    <mergeCell ref="C14:C16"/>
    <mergeCell ref="D14:D16"/>
    <mergeCell ref="E14:E16"/>
    <mergeCell ref="AE14:AE16"/>
    <mergeCell ref="AF14:AF16"/>
    <mergeCell ref="A17:A19"/>
    <mergeCell ref="B17:B19"/>
    <mergeCell ref="C17:C19"/>
    <mergeCell ref="D17:D19"/>
    <mergeCell ref="E17:E19"/>
    <mergeCell ref="F17:F19"/>
    <mergeCell ref="G17:G19"/>
    <mergeCell ref="H17:H19"/>
    <mergeCell ref="F14:F16"/>
    <mergeCell ref="G14:G16"/>
    <mergeCell ref="H14:H16"/>
    <mergeCell ref="I14:I16"/>
    <mergeCell ref="AC14:AC16"/>
    <mergeCell ref="AD14:AD16"/>
    <mergeCell ref="I17:I19"/>
    <mergeCell ref="AC17:AC19"/>
    <mergeCell ref="AD17:AD19"/>
    <mergeCell ref="F20:F22"/>
    <mergeCell ref="G20:G22"/>
    <mergeCell ref="H20:H22"/>
    <mergeCell ref="AE17:AE19"/>
    <mergeCell ref="AF17:AF19"/>
    <mergeCell ref="A20:A22"/>
    <mergeCell ref="B20:B22"/>
    <mergeCell ref="C20:C22"/>
    <mergeCell ref="D20:D22"/>
    <mergeCell ref="E20:E22"/>
    <mergeCell ref="AE20:AE22"/>
    <mergeCell ref="AF20:AF22"/>
    <mergeCell ref="I20:I22"/>
    <mergeCell ref="AC20:AC22"/>
    <mergeCell ref="AD20:AD22"/>
    <mergeCell ref="AF23:AF24"/>
    <mergeCell ref="A25:A26"/>
    <mergeCell ref="B25:B26"/>
    <mergeCell ref="C25:C26"/>
    <mergeCell ref="D25:D26"/>
    <mergeCell ref="E25:E26"/>
    <mergeCell ref="AE25:AE26"/>
    <mergeCell ref="AF25:AF26"/>
    <mergeCell ref="I25:I26"/>
    <mergeCell ref="AC25:AC26"/>
    <mergeCell ref="AD25:AD26"/>
    <mergeCell ref="A23:A24"/>
    <mergeCell ref="B23:B24"/>
    <mergeCell ref="C23:C24"/>
    <mergeCell ref="D23:D24"/>
    <mergeCell ref="E23:E24"/>
    <mergeCell ref="F23:F24"/>
    <mergeCell ref="G23:G24"/>
    <mergeCell ref="H23:H24"/>
    <mergeCell ref="G27:G28"/>
    <mergeCell ref="H27:H28"/>
    <mergeCell ref="F25:F26"/>
    <mergeCell ref="G25:G26"/>
    <mergeCell ref="H25:H26"/>
    <mergeCell ref="I23:I24"/>
    <mergeCell ref="AC23:AC24"/>
    <mergeCell ref="AD23:AD24"/>
    <mergeCell ref="AE23:AE24"/>
    <mergeCell ref="F29:F30"/>
    <mergeCell ref="G29:G30"/>
    <mergeCell ref="H29:H30"/>
    <mergeCell ref="I27:I28"/>
    <mergeCell ref="AC27:AC28"/>
    <mergeCell ref="AD27:AD28"/>
    <mergeCell ref="AE27:AE28"/>
    <mergeCell ref="AF27:AF28"/>
    <mergeCell ref="A29:A30"/>
    <mergeCell ref="B29:B30"/>
    <mergeCell ref="C29:C30"/>
    <mergeCell ref="D29:D30"/>
    <mergeCell ref="E29:E30"/>
    <mergeCell ref="AE29:AE30"/>
    <mergeCell ref="AF29:AF30"/>
    <mergeCell ref="I29:I30"/>
    <mergeCell ref="AC29:AC30"/>
    <mergeCell ref="AD29:AD30"/>
    <mergeCell ref="A27:A28"/>
    <mergeCell ref="B27:B28"/>
    <mergeCell ref="C27:C28"/>
    <mergeCell ref="D27:D28"/>
    <mergeCell ref="E27:E28"/>
    <mergeCell ref="F27:F28"/>
    <mergeCell ref="I31:I32"/>
    <mergeCell ref="AC31:AC32"/>
    <mergeCell ref="AD31:AD32"/>
    <mergeCell ref="AE31:AE32"/>
    <mergeCell ref="AF31:AF32"/>
    <mergeCell ref="A33:A34"/>
    <mergeCell ref="B33:B34"/>
    <mergeCell ref="C33:C34"/>
    <mergeCell ref="D33:D34"/>
    <mergeCell ref="E33:E34"/>
    <mergeCell ref="AE33:AE34"/>
    <mergeCell ref="AF33:AF34"/>
    <mergeCell ref="A31:A32"/>
    <mergeCell ref="B31:B32"/>
    <mergeCell ref="C31:C32"/>
    <mergeCell ref="D31:D32"/>
    <mergeCell ref="E31:E32"/>
    <mergeCell ref="F31:F32"/>
    <mergeCell ref="G31:G32"/>
    <mergeCell ref="H31:H32"/>
    <mergeCell ref="F33:F34"/>
    <mergeCell ref="G33:G34"/>
    <mergeCell ref="H33:H34"/>
    <mergeCell ref="I33:I34"/>
    <mergeCell ref="AC33:AC34"/>
    <mergeCell ref="AD33:AD34"/>
    <mergeCell ref="AE37:AE40"/>
    <mergeCell ref="AF37:AF40"/>
    <mergeCell ref="AC37:AC40"/>
    <mergeCell ref="AD37:AD40"/>
    <mergeCell ref="I41:I43"/>
    <mergeCell ref="F37:F40"/>
    <mergeCell ref="G37:G40"/>
    <mergeCell ref="H37:H40"/>
    <mergeCell ref="I37:I40"/>
    <mergeCell ref="D35:J35"/>
    <mergeCell ref="AC35:AF35"/>
    <mergeCell ref="D36:AF36"/>
    <mergeCell ref="A37:A40"/>
    <mergeCell ref="B37:B40"/>
    <mergeCell ref="C37:C40"/>
    <mergeCell ref="D37:D40"/>
    <mergeCell ref="E37:E40"/>
    <mergeCell ref="AC41:AC43"/>
    <mergeCell ref="AD41:AD43"/>
    <mergeCell ref="AE41:AE43"/>
    <mergeCell ref="AF41:AF43"/>
    <mergeCell ref="B41:B43"/>
    <mergeCell ref="C41:C43"/>
    <mergeCell ref="D41:D43"/>
    <mergeCell ref="E41:E43"/>
    <mergeCell ref="F41:F43"/>
    <mergeCell ref="G41:G43"/>
    <mergeCell ref="H41:H43"/>
    <mergeCell ref="A44:A45"/>
    <mergeCell ref="B44:B45"/>
    <mergeCell ref="C44:C45"/>
    <mergeCell ref="D44:D45"/>
    <mergeCell ref="E44:E45"/>
    <mergeCell ref="F44:F45"/>
    <mergeCell ref="AF44:AF45"/>
    <mergeCell ref="G44:G45"/>
    <mergeCell ref="H44:H45"/>
    <mergeCell ref="I44:I45"/>
    <mergeCell ref="AC44:AC45"/>
    <mergeCell ref="AD44:AD45"/>
    <mergeCell ref="AE44:AE45"/>
    <mergeCell ref="E46:J46"/>
    <mergeCell ref="AC46:AF46"/>
    <mergeCell ref="D47:AF47"/>
    <mergeCell ref="A48:A52"/>
    <mergeCell ref="B48:B52"/>
    <mergeCell ref="C48:C52"/>
    <mergeCell ref="D48:D52"/>
    <mergeCell ref="E48:E52"/>
    <mergeCell ref="F48:F52"/>
    <mergeCell ref="AF48:AF52"/>
    <mergeCell ref="G48:G52"/>
    <mergeCell ref="H48:H52"/>
    <mergeCell ref="I48:I52"/>
    <mergeCell ref="AC48:AC52"/>
    <mergeCell ref="AD48:AD52"/>
    <mergeCell ref="AE48:AE52"/>
    <mergeCell ref="E53:J53"/>
    <mergeCell ref="AC53:AF53"/>
    <mergeCell ref="D54:AF54"/>
    <mergeCell ref="A55:A56"/>
    <mergeCell ref="B55:B56"/>
    <mergeCell ref="C55:C56"/>
    <mergeCell ref="D55:D56"/>
    <mergeCell ref="E55:E56"/>
    <mergeCell ref="F55:F56"/>
    <mergeCell ref="AC57:AC58"/>
    <mergeCell ref="AD57:AD58"/>
    <mergeCell ref="AE57:AE58"/>
    <mergeCell ref="AF57:AF58"/>
    <mergeCell ref="E59:J59"/>
    <mergeCell ref="AC59:AF59"/>
    <mergeCell ref="AF55:AF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G55:G56"/>
    <mergeCell ref="H55:H56"/>
    <mergeCell ref="I55:I56"/>
    <mergeCell ref="AC55:AC56"/>
    <mergeCell ref="AD55:AD56"/>
    <mergeCell ref="AE55:AE56"/>
    <mergeCell ref="D60:AF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AC61:AC63"/>
    <mergeCell ref="AD62:AD63"/>
    <mergeCell ref="AE62:AE63"/>
    <mergeCell ref="AF62:AF63"/>
    <mergeCell ref="A64:A66"/>
    <mergeCell ref="B64:B66"/>
    <mergeCell ref="C64:C66"/>
    <mergeCell ref="D64:D66"/>
    <mergeCell ref="E64:E66"/>
    <mergeCell ref="F64:F66"/>
    <mergeCell ref="AF65:AF66"/>
    <mergeCell ref="E67:J67"/>
    <mergeCell ref="AC67:AF67"/>
    <mergeCell ref="E68:J68"/>
    <mergeCell ref="AC68:AF68"/>
    <mergeCell ref="D70:AF70"/>
    <mergeCell ref="G64:G66"/>
    <mergeCell ref="H64:H66"/>
    <mergeCell ref="I64:I66"/>
    <mergeCell ref="AC64:AC66"/>
    <mergeCell ref="AD65:AD66"/>
    <mergeCell ref="AE65:AE66"/>
    <mergeCell ref="AF71:AF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G71:G72"/>
    <mergeCell ref="H71:H72"/>
    <mergeCell ref="I71:I72"/>
    <mergeCell ref="AC71:AC72"/>
    <mergeCell ref="AD71:AD72"/>
    <mergeCell ref="AE71:AE72"/>
    <mergeCell ref="A71:A72"/>
    <mergeCell ref="B71:B72"/>
    <mergeCell ref="C71:C72"/>
    <mergeCell ref="D71:D72"/>
    <mergeCell ref="E71:E72"/>
    <mergeCell ref="F71:F72"/>
    <mergeCell ref="AC73:AC74"/>
    <mergeCell ref="AD73:AD74"/>
    <mergeCell ref="AE73:AE74"/>
    <mergeCell ref="AF73:AF74"/>
    <mergeCell ref="A75:A76"/>
    <mergeCell ref="B75:B76"/>
    <mergeCell ref="C75:C76"/>
    <mergeCell ref="D75:D76"/>
    <mergeCell ref="E75:E76"/>
    <mergeCell ref="F75:F76"/>
    <mergeCell ref="AF75:AF76"/>
    <mergeCell ref="G75:G76"/>
    <mergeCell ref="H75:H76"/>
    <mergeCell ref="I75:I76"/>
    <mergeCell ref="AC75:AC76"/>
    <mergeCell ref="AD75:AD76"/>
    <mergeCell ref="AE75:AE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A79:A80"/>
    <mergeCell ref="B79:B80"/>
    <mergeCell ref="C79:C80"/>
    <mergeCell ref="D79:D80"/>
    <mergeCell ref="E79:E80"/>
    <mergeCell ref="F79:F80"/>
    <mergeCell ref="AF79:AF80"/>
    <mergeCell ref="G79:G80"/>
    <mergeCell ref="H79:H80"/>
    <mergeCell ref="I79:I80"/>
    <mergeCell ref="AC79:AC80"/>
    <mergeCell ref="AD79:AD80"/>
    <mergeCell ref="AE79:AE80"/>
    <mergeCell ref="E81:E82"/>
    <mergeCell ref="F81:F82"/>
    <mergeCell ref="G81:G82"/>
    <mergeCell ref="H81:H82"/>
    <mergeCell ref="I81:I82"/>
    <mergeCell ref="AC77:AC78"/>
    <mergeCell ref="AD77:AD78"/>
    <mergeCell ref="AE77:AE78"/>
    <mergeCell ref="AF77:AF78"/>
    <mergeCell ref="H85:H86"/>
    <mergeCell ref="I85:I86"/>
    <mergeCell ref="AD87:AD88"/>
    <mergeCell ref="AC81:AC82"/>
    <mergeCell ref="AD81:AD82"/>
    <mergeCell ref="AE81:AE82"/>
    <mergeCell ref="AF81:AF82"/>
    <mergeCell ref="A83:A84"/>
    <mergeCell ref="B83:B84"/>
    <mergeCell ref="C83:C84"/>
    <mergeCell ref="D83:D84"/>
    <mergeCell ref="E83:E84"/>
    <mergeCell ref="F83:F84"/>
    <mergeCell ref="AF83:AF84"/>
    <mergeCell ref="G83:G84"/>
    <mergeCell ref="H83:H84"/>
    <mergeCell ref="I83:I84"/>
    <mergeCell ref="AC83:AC84"/>
    <mergeCell ref="AD83:AD84"/>
    <mergeCell ref="AE83:AE84"/>
    <mergeCell ref="A81:A82"/>
    <mergeCell ref="B81:B82"/>
    <mergeCell ref="C81:C82"/>
    <mergeCell ref="D81:D82"/>
    <mergeCell ref="AF89:AF90"/>
    <mergeCell ref="D91:J91"/>
    <mergeCell ref="AC91:AF91"/>
    <mergeCell ref="AC85:AC86"/>
    <mergeCell ref="AD85:AD86"/>
    <mergeCell ref="AE85:AE86"/>
    <mergeCell ref="AF85:AF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AC87:AC88"/>
    <mergeCell ref="A85:A86"/>
    <mergeCell ref="B85:B86"/>
    <mergeCell ref="C85:C86"/>
    <mergeCell ref="D85:D86"/>
    <mergeCell ref="E85:E86"/>
    <mergeCell ref="F85:F86"/>
    <mergeCell ref="G85:G86"/>
    <mergeCell ref="AC89:AC90"/>
    <mergeCell ref="AD89:AD90"/>
    <mergeCell ref="AE89:AE90"/>
    <mergeCell ref="A89:A90"/>
    <mergeCell ref="B89:B90"/>
    <mergeCell ref="C89:C90"/>
    <mergeCell ref="D89:D90"/>
    <mergeCell ref="E89:E90"/>
    <mergeCell ref="F89:F90"/>
    <mergeCell ref="A95:A97"/>
    <mergeCell ref="B95:B97"/>
    <mergeCell ref="C95:C97"/>
    <mergeCell ref="D95:D97"/>
    <mergeCell ref="E95:E97"/>
    <mergeCell ref="F95:F97"/>
    <mergeCell ref="G95:G97"/>
    <mergeCell ref="H95:H97"/>
    <mergeCell ref="I95:I97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AE87:AE88"/>
    <mergeCell ref="AF87:AF88"/>
    <mergeCell ref="C104:J104"/>
    <mergeCell ref="AC104:AF104"/>
    <mergeCell ref="AC100:AC102"/>
    <mergeCell ref="AD100:AD102"/>
    <mergeCell ref="AE100:AE102"/>
    <mergeCell ref="AF100:AF102"/>
    <mergeCell ref="D103:J103"/>
    <mergeCell ref="AC103:AF103"/>
    <mergeCell ref="D99:AF99"/>
    <mergeCell ref="AC95:AC97"/>
    <mergeCell ref="AD95:AD97"/>
    <mergeCell ref="AE95:AE97"/>
    <mergeCell ref="AF95:AF97"/>
    <mergeCell ref="D98:J98"/>
    <mergeCell ref="AC98:AF98"/>
    <mergeCell ref="D94:AF94"/>
    <mergeCell ref="C92:J92"/>
    <mergeCell ref="AC92:AF92"/>
    <mergeCell ref="C93:AF93"/>
    <mergeCell ref="G89:G90"/>
    <mergeCell ref="H89:H90"/>
    <mergeCell ref="I89:I90"/>
  </mergeCells>
  <pageMargins left="0.23622047244094491" right="0.27559055118110237" top="0.51181102362204722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"/>
  <sheetViews>
    <sheetView workbookViewId="0">
      <selection activeCell="AG10" sqref="AG10"/>
    </sheetView>
  </sheetViews>
  <sheetFormatPr defaultColWidth="9" defaultRowHeight="12.75" x14ac:dyDescent="0.2"/>
  <cols>
    <col min="1" max="6" width="9" style="145" customWidth="1"/>
    <col min="7" max="7" width="2" style="146" customWidth="1"/>
    <col min="8" max="9" width="1.7109375" style="146" customWidth="1"/>
    <col min="10" max="10" width="5" style="145" customWidth="1"/>
    <col min="11" max="11" width="2.28515625" style="146" customWidth="1"/>
    <col min="12" max="12" width="0.85546875" style="146" customWidth="1"/>
    <col min="13" max="13" width="9.140625" style="146" customWidth="1"/>
    <col min="14" max="18" width="3.5703125" style="146" customWidth="1"/>
    <col min="19" max="19" width="3.28515625" style="146" customWidth="1"/>
    <col min="20" max="22" width="3.42578125" style="146" customWidth="1"/>
    <col min="23" max="23" width="3.140625" style="146" customWidth="1"/>
    <col min="24" max="24" width="3.28515625" style="146" customWidth="1"/>
    <col min="25" max="25" width="3.140625" style="146" customWidth="1"/>
    <col min="26" max="27" width="3.7109375" style="146" customWidth="1"/>
    <col min="28" max="29" width="5" style="146" customWidth="1"/>
    <col min="30" max="30" width="4.140625" style="146" customWidth="1"/>
    <col min="31" max="31" width="6.5703125" style="146" customWidth="1"/>
    <col min="32" max="256" width="9" style="145"/>
    <col min="257" max="262" width="9" style="145" customWidth="1"/>
    <col min="263" max="263" width="2" style="145" customWidth="1"/>
    <col min="264" max="265" width="1.7109375" style="145" customWidth="1"/>
    <col min="266" max="266" width="5" style="145" customWidth="1"/>
    <col min="267" max="267" width="2.28515625" style="145" customWidth="1"/>
    <col min="268" max="268" width="0.85546875" style="145" customWidth="1"/>
    <col min="269" max="269" width="9.140625" style="145" customWidth="1"/>
    <col min="270" max="274" width="3.5703125" style="145" customWidth="1"/>
    <col min="275" max="275" width="3.28515625" style="145" customWidth="1"/>
    <col min="276" max="278" width="3.42578125" style="145" customWidth="1"/>
    <col min="279" max="279" width="3.140625" style="145" customWidth="1"/>
    <col min="280" max="280" width="3.28515625" style="145" customWidth="1"/>
    <col min="281" max="281" width="3.140625" style="145" customWidth="1"/>
    <col min="282" max="283" width="3.7109375" style="145" customWidth="1"/>
    <col min="284" max="285" width="5" style="145" customWidth="1"/>
    <col min="286" max="286" width="4.140625" style="145" customWidth="1"/>
    <col min="287" max="287" width="6.5703125" style="145" customWidth="1"/>
    <col min="288" max="512" width="9" style="145"/>
    <col min="513" max="518" width="9" style="145" customWidth="1"/>
    <col min="519" max="519" width="2" style="145" customWidth="1"/>
    <col min="520" max="521" width="1.7109375" style="145" customWidth="1"/>
    <col min="522" max="522" width="5" style="145" customWidth="1"/>
    <col min="523" max="523" width="2.28515625" style="145" customWidth="1"/>
    <col min="524" max="524" width="0.85546875" style="145" customWidth="1"/>
    <col min="525" max="525" width="9.140625" style="145" customWidth="1"/>
    <col min="526" max="530" width="3.5703125" style="145" customWidth="1"/>
    <col min="531" max="531" width="3.28515625" style="145" customWidth="1"/>
    <col min="532" max="534" width="3.42578125" style="145" customWidth="1"/>
    <col min="535" max="535" width="3.140625" style="145" customWidth="1"/>
    <col min="536" max="536" width="3.28515625" style="145" customWidth="1"/>
    <col min="537" max="537" width="3.140625" style="145" customWidth="1"/>
    <col min="538" max="539" width="3.7109375" style="145" customWidth="1"/>
    <col min="540" max="541" width="5" style="145" customWidth="1"/>
    <col min="542" max="542" width="4.140625" style="145" customWidth="1"/>
    <col min="543" max="543" width="6.5703125" style="145" customWidth="1"/>
    <col min="544" max="768" width="9" style="145"/>
    <col min="769" max="774" width="9" style="145" customWidth="1"/>
    <col min="775" max="775" width="2" style="145" customWidth="1"/>
    <col min="776" max="777" width="1.7109375" style="145" customWidth="1"/>
    <col min="778" max="778" width="5" style="145" customWidth="1"/>
    <col min="779" max="779" width="2.28515625" style="145" customWidth="1"/>
    <col min="780" max="780" width="0.85546875" style="145" customWidth="1"/>
    <col min="781" max="781" width="9.140625" style="145" customWidth="1"/>
    <col min="782" max="786" width="3.5703125" style="145" customWidth="1"/>
    <col min="787" max="787" width="3.28515625" style="145" customWidth="1"/>
    <col min="788" max="790" width="3.42578125" style="145" customWidth="1"/>
    <col min="791" max="791" width="3.140625" style="145" customWidth="1"/>
    <col min="792" max="792" width="3.28515625" style="145" customWidth="1"/>
    <col min="793" max="793" width="3.140625" style="145" customWidth="1"/>
    <col min="794" max="795" width="3.7109375" style="145" customWidth="1"/>
    <col min="796" max="797" width="5" style="145" customWidth="1"/>
    <col min="798" max="798" width="4.140625" style="145" customWidth="1"/>
    <col min="799" max="799" width="6.5703125" style="145" customWidth="1"/>
    <col min="800" max="1024" width="9" style="145"/>
    <col min="1025" max="1030" width="9" style="145" customWidth="1"/>
    <col min="1031" max="1031" width="2" style="145" customWidth="1"/>
    <col min="1032" max="1033" width="1.7109375" style="145" customWidth="1"/>
    <col min="1034" max="1034" width="5" style="145" customWidth="1"/>
    <col min="1035" max="1035" width="2.28515625" style="145" customWidth="1"/>
    <col min="1036" max="1036" width="0.85546875" style="145" customWidth="1"/>
    <col min="1037" max="1037" width="9.140625" style="145" customWidth="1"/>
    <col min="1038" max="1042" width="3.5703125" style="145" customWidth="1"/>
    <col min="1043" max="1043" width="3.28515625" style="145" customWidth="1"/>
    <col min="1044" max="1046" width="3.42578125" style="145" customWidth="1"/>
    <col min="1047" max="1047" width="3.140625" style="145" customWidth="1"/>
    <col min="1048" max="1048" width="3.28515625" style="145" customWidth="1"/>
    <col min="1049" max="1049" width="3.140625" style="145" customWidth="1"/>
    <col min="1050" max="1051" width="3.7109375" style="145" customWidth="1"/>
    <col min="1052" max="1053" width="5" style="145" customWidth="1"/>
    <col min="1054" max="1054" width="4.140625" style="145" customWidth="1"/>
    <col min="1055" max="1055" width="6.5703125" style="145" customWidth="1"/>
    <col min="1056" max="1280" width="9" style="145"/>
    <col min="1281" max="1286" width="9" style="145" customWidth="1"/>
    <col min="1287" max="1287" width="2" style="145" customWidth="1"/>
    <col min="1288" max="1289" width="1.7109375" style="145" customWidth="1"/>
    <col min="1290" max="1290" width="5" style="145" customWidth="1"/>
    <col min="1291" max="1291" width="2.28515625" style="145" customWidth="1"/>
    <col min="1292" max="1292" width="0.85546875" style="145" customWidth="1"/>
    <col min="1293" max="1293" width="9.140625" style="145" customWidth="1"/>
    <col min="1294" max="1298" width="3.5703125" style="145" customWidth="1"/>
    <col min="1299" max="1299" width="3.28515625" style="145" customWidth="1"/>
    <col min="1300" max="1302" width="3.42578125" style="145" customWidth="1"/>
    <col min="1303" max="1303" width="3.140625" style="145" customWidth="1"/>
    <col min="1304" max="1304" width="3.28515625" style="145" customWidth="1"/>
    <col min="1305" max="1305" width="3.140625" style="145" customWidth="1"/>
    <col min="1306" max="1307" width="3.7109375" style="145" customWidth="1"/>
    <col min="1308" max="1309" width="5" style="145" customWidth="1"/>
    <col min="1310" max="1310" width="4.140625" style="145" customWidth="1"/>
    <col min="1311" max="1311" width="6.5703125" style="145" customWidth="1"/>
    <col min="1312" max="1536" width="9" style="145"/>
    <col min="1537" max="1542" width="9" style="145" customWidth="1"/>
    <col min="1543" max="1543" width="2" style="145" customWidth="1"/>
    <col min="1544" max="1545" width="1.7109375" style="145" customWidth="1"/>
    <col min="1546" max="1546" width="5" style="145" customWidth="1"/>
    <col min="1547" max="1547" width="2.28515625" style="145" customWidth="1"/>
    <col min="1548" max="1548" width="0.85546875" style="145" customWidth="1"/>
    <col min="1549" max="1549" width="9.140625" style="145" customWidth="1"/>
    <col min="1550" max="1554" width="3.5703125" style="145" customWidth="1"/>
    <col min="1555" max="1555" width="3.28515625" style="145" customWidth="1"/>
    <col min="1556" max="1558" width="3.42578125" style="145" customWidth="1"/>
    <col min="1559" max="1559" width="3.140625" style="145" customWidth="1"/>
    <col min="1560" max="1560" width="3.28515625" style="145" customWidth="1"/>
    <col min="1561" max="1561" width="3.140625" style="145" customWidth="1"/>
    <col min="1562" max="1563" width="3.7109375" style="145" customWidth="1"/>
    <col min="1564" max="1565" width="5" style="145" customWidth="1"/>
    <col min="1566" max="1566" width="4.140625" style="145" customWidth="1"/>
    <col min="1567" max="1567" width="6.5703125" style="145" customWidth="1"/>
    <col min="1568" max="1792" width="9" style="145"/>
    <col min="1793" max="1798" width="9" style="145" customWidth="1"/>
    <col min="1799" max="1799" width="2" style="145" customWidth="1"/>
    <col min="1800" max="1801" width="1.7109375" style="145" customWidth="1"/>
    <col min="1802" max="1802" width="5" style="145" customWidth="1"/>
    <col min="1803" max="1803" width="2.28515625" style="145" customWidth="1"/>
    <col min="1804" max="1804" width="0.85546875" style="145" customWidth="1"/>
    <col min="1805" max="1805" width="9.140625" style="145" customWidth="1"/>
    <col min="1806" max="1810" width="3.5703125" style="145" customWidth="1"/>
    <col min="1811" max="1811" width="3.28515625" style="145" customWidth="1"/>
    <col min="1812" max="1814" width="3.42578125" style="145" customWidth="1"/>
    <col min="1815" max="1815" width="3.140625" style="145" customWidth="1"/>
    <col min="1816" max="1816" width="3.28515625" style="145" customWidth="1"/>
    <col min="1817" max="1817" width="3.140625" style="145" customWidth="1"/>
    <col min="1818" max="1819" width="3.7109375" style="145" customWidth="1"/>
    <col min="1820" max="1821" width="5" style="145" customWidth="1"/>
    <col min="1822" max="1822" width="4.140625" style="145" customWidth="1"/>
    <col min="1823" max="1823" width="6.5703125" style="145" customWidth="1"/>
    <col min="1824" max="2048" width="9" style="145"/>
    <col min="2049" max="2054" width="9" style="145" customWidth="1"/>
    <col min="2055" max="2055" width="2" style="145" customWidth="1"/>
    <col min="2056" max="2057" width="1.7109375" style="145" customWidth="1"/>
    <col min="2058" max="2058" width="5" style="145" customWidth="1"/>
    <col min="2059" max="2059" width="2.28515625" style="145" customWidth="1"/>
    <col min="2060" max="2060" width="0.85546875" style="145" customWidth="1"/>
    <col min="2061" max="2061" width="9.140625" style="145" customWidth="1"/>
    <col min="2062" max="2066" width="3.5703125" style="145" customWidth="1"/>
    <col min="2067" max="2067" width="3.28515625" style="145" customWidth="1"/>
    <col min="2068" max="2070" width="3.42578125" style="145" customWidth="1"/>
    <col min="2071" max="2071" width="3.140625" style="145" customWidth="1"/>
    <col min="2072" max="2072" width="3.28515625" style="145" customWidth="1"/>
    <col min="2073" max="2073" width="3.140625" style="145" customWidth="1"/>
    <col min="2074" max="2075" width="3.7109375" style="145" customWidth="1"/>
    <col min="2076" max="2077" width="5" style="145" customWidth="1"/>
    <col min="2078" max="2078" width="4.140625" style="145" customWidth="1"/>
    <col min="2079" max="2079" width="6.5703125" style="145" customWidth="1"/>
    <col min="2080" max="2304" width="9" style="145"/>
    <col min="2305" max="2310" width="9" style="145" customWidth="1"/>
    <col min="2311" max="2311" width="2" style="145" customWidth="1"/>
    <col min="2312" max="2313" width="1.7109375" style="145" customWidth="1"/>
    <col min="2314" max="2314" width="5" style="145" customWidth="1"/>
    <col min="2315" max="2315" width="2.28515625" style="145" customWidth="1"/>
    <col min="2316" max="2316" width="0.85546875" style="145" customWidth="1"/>
    <col min="2317" max="2317" width="9.140625" style="145" customWidth="1"/>
    <col min="2318" max="2322" width="3.5703125" style="145" customWidth="1"/>
    <col min="2323" max="2323" width="3.28515625" style="145" customWidth="1"/>
    <col min="2324" max="2326" width="3.42578125" style="145" customWidth="1"/>
    <col min="2327" max="2327" width="3.140625" style="145" customWidth="1"/>
    <col min="2328" max="2328" width="3.28515625" style="145" customWidth="1"/>
    <col min="2329" max="2329" width="3.140625" style="145" customWidth="1"/>
    <col min="2330" max="2331" width="3.7109375" style="145" customWidth="1"/>
    <col min="2332" max="2333" width="5" style="145" customWidth="1"/>
    <col min="2334" max="2334" width="4.140625" style="145" customWidth="1"/>
    <col min="2335" max="2335" width="6.5703125" style="145" customWidth="1"/>
    <col min="2336" max="2560" width="9" style="145"/>
    <col min="2561" max="2566" width="9" style="145" customWidth="1"/>
    <col min="2567" max="2567" width="2" style="145" customWidth="1"/>
    <col min="2568" max="2569" width="1.7109375" style="145" customWidth="1"/>
    <col min="2570" max="2570" width="5" style="145" customWidth="1"/>
    <col min="2571" max="2571" width="2.28515625" style="145" customWidth="1"/>
    <col min="2572" max="2572" width="0.85546875" style="145" customWidth="1"/>
    <col min="2573" max="2573" width="9.140625" style="145" customWidth="1"/>
    <col min="2574" max="2578" width="3.5703125" style="145" customWidth="1"/>
    <col min="2579" max="2579" width="3.28515625" style="145" customWidth="1"/>
    <col min="2580" max="2582" width="3.42578125" style="145" customWidth="1"/>
    <col min="2583" max="2583" width="3.140625" style="145" customWidth="1"/>
    <col min="2584" max="2584" width="3.28515625" style="145" customWidth="1"/>
    <col min="2585" max="2585" width="3.140625" style="145" customWidth="1"/>
    <col min="2586" max="2587" width="3.7109375" style="145" customWidth="1"/>
    <col min="2588" max="2589" width="5" style="145" customWidth="1"/>
    <col min="2590" max="2590" width="4.140625" style="145" customWidth="1"/>
    <col min="2591" max="2591" width="6.5703125" style="145" customWidth="1"/>
    <col min="2592" max="2816" width="9" style="145"/>
    <col min="2817" max="2822" width="9" style="145" customWidth="1"/>
    <col min="2823" max="2823" width="2" style="145" customWidth="1"/>
    <col min="2824" max="2825" width="1.7109375" style="145" customWidth="1"/>
    <col min="2826" max="2826" width="5" style="145" customWidth="1"/>
    <col min="2827" max="2827" width="2.28515625" style="145" customWidth="1"/>
    <col min="2828" max="2828" width="0.85546875" style="145" customWidth="1"/>
    <col min="2829" max="2829" width="9.140625" style="145" customWidth="1"/>
    <col min="2830" max="2834" width="3.5703125" style="145" customWidth="1"/>
    <col min="2835" max="2835" width="3.28515625" style="145" customWidth="1"/>
    <col min="2836" max="2838" width="3.42578125" style="145" customWidth="1"/>
    <col min="2839" max="2839" width="3.140625" style="145" customWidth="1"/>
    <col min="2840" max="2840" width="3.28515625" style="145" customWidth="1"/>
    <col min="2841" max="2841" width="3.140625" style="145" customWidth="1"/>
    <col min="2842" max="2843" width="3.7109375" style="145" customWidth="1"/>
    <col min="2844" max="2845" width="5" style="145" customWidth="1"/>
    <col min="2846" max="2846" width="4.140625" style="145" customWidth="1"/>
    <col min="2847" max="2847" width="6.5703125" style="145" customWidth="1"/>
    <col min="2848" max="3072" width="9" style="145"/>
    <col min="3073" max="3078" width="9" style="145" customWidth="1"/>
    <col min="3079" max="3079" width="2" style="145" customWidth="1"/>
    <col min="3080" max="3081" width="1.7109375" style="145" customWidth="1"/>
    <col min="3082" max="3082" width="5" style="145" customWidth="1"/>
    <col min="3083" max="3083" width="2.28515625" style="145" customWidth="1"/>
    <col min="3084" max="3084" width="0.85546875" style="145" customWidth="1"/>
    <col min="3085" max="3085" width="9.140625" style="145" customWidth="1"/>
    <col min="3086" max="3090" width="3.5703125" style="145" customWidth="1"/>
    <col min="3091" max="3091" width="3.28515625" style="145" customWidth="1"/>
    <col min="3092" max="3094" width="3.42578125" style="145" customWidth="1"/>
    <col min="3095" max="3095" width="3.140625" style="145" customWidth="1"/>
    <col min="3096" max="3096" width="3.28515625" style="145" customWidth="1"/>
    <col min="3097" max="3097" width="3.140625" style="145" customWidth="1"/>
    <col min="3098" max="3099" width="3.7109375" style="145" customWidth="1"/>
    <col min="3100" max="3101" width="5" style="145" customWidth="1"/>
    <col min="3102" max="3102" width="4.140625" style="145" customWidth="1"/>
    <col min="3103" max="3103" width="6.5703125" style="145" customWidth="1"/>
    <col min="3104" max="3328" width="9" style="145"/>
    <col min="3329" max="3334" width="9" style="145" customWidth="1"/>
    <col min="3335" max="3335" width="2" style="145" customWidth="1"/>
    <col min="3336" max="3337" width="1.7109375" style="145" customWidth="1"/>
    <col min="3338" max="3338" width="5" style="145" customWidth="1"/>
    <col min="3339" max="3339" width="2.28515625" style="145" customWidth="1"/>
    <col min="3340" max="3340" width="0.85546875" style="145" customWidth="1"/>
    <col min="3341" max="3341" width="9.140625" style="145" customWidth="1"/>
    <col min="3342" max="3346" width="3.5703125" style="145" customWidth="1"/>
    <col min="3347" max="3347" width="3.28515625" style="145" customWidth="1"/>
    <col min="3348" max="3350" width="3.42578125" style="145" customWidth="1"/>
    <col min="3351" max="3351" width="3.140625" style="145" customWidth="1"/>
    <col min="3352" max="3352" width="3.28515625" style="145" customWidth="1"/>
    <col min="3353" max="3353" width="3.140625" style="145" customWidth="1"/>
    <col min="3354" max="3355" width="3.7109375" style="145" customWidth="1"/>
    <col min="3356" max="3357" width="5" style="145" customWidth="1"/>
    <col min="3358" max="3358" width="4.140625" style="145" customWidth="1"/>
    <col min="3359" max="3359" width="6.5703125" style="145" customWidth="1"/>
    <col min="3360" max="3584" width="9" style="145"/>
    <col min="3585" max="3590" width="9" style="145" customWidth="1"/>
    <col min="3591" max="3591" width="2" style="145" customWidth="1"/>
    <col min="3592" max="3593" width="1.7109375" style="145" customWidth="1"/>
    <col min="3594" max="3594" width="5" style="145" customWidth="1"/>
    <col min="3595" max="3595" width="2.28515625" style="145" customWidth="1"/>
    <col min="3596" max="3596" width="0.85546875" style="145" customWidth="1"/>
    <col min="3597" max="3597" width="9.140625" style="145" customWidth="1"/>
    <col min="3598" max="3602" width="3.5703125" style="145" customWidth="1"/>
    <col min="3603" max="3603" width="3.28515625" style="145" customWidth="1"/>
    <col min="3604" max="3606" width="3.42578125" style="145" customWidth="1"/>
    <col min="3607" max="3607" width="3.140625" style="145" customWidth="1"/>
    <col min="3608" max="3608" width="3.28515625" style="145" customWidth="1"/>
    <col min="3609" max="3609" width="3.140625" style="145" customWidth="1"/>
    <col min="3610" max="3611" width="3.7109375" style="145" customWidth="1"/>
    <col min="3612" max="3613" width="5" style="145" customWidth="1"/>
    <col min="3614" max="3614" width="4.140625" style="145" customWidth="1"/>
    <col min="3615" max="3615" width="6.5703125" style="145" customWidth="1"/>
    <col min="3616" max="3840" width="9" style="145"/>
    <col min="3841" max="3846" width="9" style="145" customWidth="1"/>
    <col min="3847" max="3847" width="2" style="145" customWidth="1"/>
    <col min="3848" max="3849" width="1.7109375" style="145" customWidth="1"/>
    <col min="3850" max="3850" width="5" style="145" customWidth="1"/>
    <col min="3851" max="3851" width="2.28515625" style="145" customWidth="1"/>
    <col min="3852" max="3852" width="0.85546875" style="145" customWidth="1"/>
    <col min="3853" max="3853" width="9.140625" style="145" customWidth="1"/>
    <col min="3854" max="3858" width="3.5703125" style="145" customWidth="1"/>
    <col min="3859" max="3859" width="3.28515625" style="145" customWidth="1"/>
    <col min="3860" max="3862" width="3.42578125" style="145" customWidth="1"/>
    <col min="3863" max="3863" width="3.140625" style="145" customWidth="1"/>
    <col min="3864" max="3864" width="3.28515625" style="145" customWidth="1"/>
    <col min="3865" max="3865" width="3.140625" style="145" customWidth="1"/>
    <col min="3866" max="3867" width="3.7109375" style="145" customWidth="1"/>
    <col min="3868" max="3869" width="5" style="145" customWidth="1"/>
    <col min="3870" max="3870" width="4.140625" style="145" customWidth="1"/>
    <col min="3871" max="3871" width="6.5703125" style="145" customWidth="1"/>
    <col min="3872" max="4096" width="9" style="145"/>
    <col min="4097" max="4102" width="9" style="145" customWidth="1"/>
    <col min="4103" max="4103" width="2" style="145" customWidth="1"/>
    <col min="4104" max="4105" width="1.7109375" style="145" customWidth="1"/>
    <col min="4106" max="4106" width="5" style="145" customWidth="1"/>
    <col min="4107" max="4107" width="2.28515625" style="145" customWidth="1"/>
    <col min="4108" max="4108" width="0.85546875" style="145" customWidth="1"/>
    <col min="4109" max="4109" width="9.140625" style="145" customWidth="1"/>
    <col min="4110" max="4114" width="3.5703125" style="145" customWidth="1"/>
    <col min="4115" max="4115" width="3.28515625" style="145" customWidth="1"/>
    <col min="4116" max="4118" width="3.42578125" style="145" customWidth="1"/>
    <col min="4119" max="4119" width="3.140625" style="145" customWidth="1"/>
    <col min="4120" max="4120" width="3.28515625" style="145" customWidth="1"/>
    <col min="4121" max="4121" width="3.140625" style="145" customWidth="1"/>
    <col min="4122" max="4123" width="3.7109375" style="145" customWidth="1"/>
    <col min="4124" max="4125" width="5" style="145" customWidth="1"/>
    <col min="4126" max="4126" width="4.140625" style="145" customWidth="1"/>
    <col min="4127" max="4127" width="6.5703125" style="145" customWidth="1"/>
    <col min="4128" max="4352" width="9" style="145"/>
    <col min="4353" max="4358" width="9" style="145" customWidth="1"/>
    <col min="4359" max="4359" width="2" style="145" customWidth="1"/>
    <col min="4360" max="4361" width="1.7109375" style="145" customWidth="1"/>
    <col min="4362" max="4362" width="5" style="145" customWidth="1"/>
    <col min="4363" max="4363" width="2.28515625" style="145" customWidth="1"/>
    <col min="4364" max="4364" width="0.85546875" style="145" customWidth="1"/>
    <col min="4365" max="4365" width="9.140625" style="145" customWidth="1"/>
    <col min="4366" max="4370" width="3.5703125" style="145" customWidth="1"/>
    <col min="4371" max="4371" width="3.28515625" style="145" customWidth="1"/>
    <col min="4372" max="4374" width="3.42578125" style="145" customWidth="1"/>
    <col min="4375" max="4375" width="3.140625" style="145" customWidth="1"/>
    <col min="4376" max="4376" width="3.28515625" style="145" customWidth="1"/>
    <col min="4377" max="4377" width="3.140625" style="145" customWidth="1"/>
    <col min="4378" max="4379" width="3.7109375" style="145" customWidth="1"/>
    <col min="4380" max="4381" width="5" style="145" customWidth="1"/>
    <col min="4382" max="4382" width="4.140625" style="145" customWidth="1"/>
    <col min="4383" max="4383" width="6.5703125" style="145" customWidth="1"/>
    <col min="4384" max="4608" width="9" style="145"/>
    <col min="4609" max="4614" width="9" style="145" customWidth="1"/>
    <col min="4615" max="4615" width="2" style="145" customWidth="1"/>
    <col min="4616" max="4617" width="1.7109375" style="145" customWidth="1"/>
    <col min="4618" max="4618" width="5" style="145" customWidth="1"/>
    <col min="4619" max="4619" width="2.28515625" style="145" customWidth="1"/>
    <col min="4620" max="4620" width="0.85546875" style="145" customWidth="1"/>
    <col min="4621" max="4621" width="9.140625" style="145" customWidth="1"/>
    <col min="4622" max="4626" width="3.5703125" style="145" customWidth="1"/>
    <col min="4627" max="4627" width="3.28515625" style="145" customWidth="1"/>
    <col min="4628" max="4630" width="3.42578125" style="145" customWidth="1"/>
    <col min="4631" max="4631" width="3.140625" style="145" customWidth="1"/>
    <col min="4632" max="4632" width="3.28515625" style="145" customWidth="1"/>
    <col min="4633" max="4633" width="3.140625" style="145" customWidth="1"/>
    <col min="4634" max="4635" width="3.7109375" style="145" customWidth="1"/>
    <col min="4636" max="4637" width="5" style="145" customWidth="1"/>
    <col min="4638" max="4638" width="4.140625" style="145" customWidth="1"/>
    <col min="4639" max="4639" width="6.5703125" style="145" customWidth="1"/>
    <col min="4640" max="4864" width="9" style="145"/>
    <col min="4865" max="4870" width="9" style="145" customWidth="1"/>
    <col min="4871" max="4871" width="2" style="145" customWidth="1"/>
    <col min="4872" max="4873" width="1.7109375" style="145" customWidth="1"/>
    <col min="4874" max="4874" width="5" style="145" customWidth="1"/>
    <col min="4875" max="4875" width="2.28515625" style="145" customWidth="1"/>
    <col min="4876" max="4876" width="0.85546875" style="145" customWidth="1"/>
    <col min="4877" max="4877" width="9.140625" style="145" customWidth="1"/>
    <col min="4878" max="4882" width="3.5703125" style="145" customWidth="1"/>
    <col min="4883" max="4883" width="3.28515625" style="145" customWidth="1"/>
    <col min="4884" max="4886" width="3.42578125" style="145" customWidth="1"/>
    <col min="4887" max="4887" width="3.140625" style="145" customWidth="1"/>
    <col min="4888" max="4888" width="3.28515625" style="145" customWidth="1"/>
    <col min="4889" max="4889" width="3.140625" style="145" customWidth="1"/>
    <col min="4890" max="4891" width="3.7109375" style="145" customWidth="1"/>
    <col min="4892" max="4893" width="5" style="145" customWidth="1"/>
    <col min="4894" max="4894" width="4.140625" style="145" customWidth="1"/>
    <col min="4895" max="4895" width="6.5703125" style="145" customWidth="1"/>
    <col min="4896" max="5120" width="9" style="145"/>
    <col min="5121" max="5126" width="9" style="145" customWidth="1"/>
    <col min="5127" max="5127" width="2" style="145" customWidth="1"/>
    <col min="5128" max="5129" width="1.7109375" style="145" customWidth="1"/>
    <col min="5130" max="5130" width="5" style="145" customWidth="1"/>
    <col min="5131" max="5131" width="2.28515625" style="145" customWidth="1"/>
    <col min="5132" max="5132" width="0.85546875" style="145" customWidth="1"/>
    <col min="5133" max="5133" width="9.140625" style="145" customWidth="1"/>
    <col min="5134" max="5138" width="3.5703125" style="145" customWidth="1"/>
    <col min="5139" max="5139" width="3.28515625" style="145" customWidth="1"/>
    <col min="5140" max="5142" width="3.42578125" style="145" customWidth="1"/>
    <col min="5143" max="5143" width="3.140625" style="145" customWidth="1"/>
    <col min="5144" max="5144" width="3.28515625" style="145" customWidth="1"/>
    <col min="5145" max="5145" width="3.140625" style="145" customWidth="1"/>
    <col min="5146" max="5147" width="3.7109375" style="145" customWidth="1"/>
    <col min="5148" max="5149" width="5" style="145" customWidth="1"/>
    <col min="5150" max="5150" width="4.140625" style="145" customWidth="1"/>
    <col min="5151" max="5151" width="6.5703125" style="145" customWidth="1"/>
    <col min="5152" max="5376" width="9" style="145"/>
    <col min="5377" max="5382" width="9" style="145" customWidth="1"/>
    <col min="5383" max="5383" width="2" style="145" customWidth="1"/>
    <col min="5384" max="5385" width="1.7109375" style="145" customWidth="1"/>
    <col min="5386" max="5386" width="5" style="145" customWidth="1"/>
    <col min="5387" max="5387" width="2.28515625" style="145" customWidth="1"/>
    <col min="5388" max="5388" width="0.85546875" style="145" customWidth="1"/>
    <col min="5389" max="5389" width="9.140625" style="145" customWidth="1"/>
    <col min="5390" max="5394" width="3.5703125" style="145" customWidth="1"/>
    <col min="5395" max="5395" width="3.28515625" style="145" customWidth="1"/>
    <col min="5396" max="5398" width="3.42578125" style="145" customWidth="1"/>
    <col min="5399" max="5399" width="3.140625" style="145" customWidth="1"/>
    <col min="5400" max="5400" width="3.28515625" style="145" customWidth="1"/>
    <col min="5401" max="5401" width="3.140625" style="145" customWidth="1"/>
    <col min="5402" max="5403" width="3.7109375" style="145" customWidth="1"/>
    <col min="5404" max="5405" width="5" style="145" customWidth="1"/>
    <col min="5406" max="5406" width="4.140625" style="145" customWidth="1"/>
    <col min="5407" max="5407" width="6.5703125" style="145" customWidth="1"/>
    <col min="5408" max="5632" width="9" style="145"/>
    <col min="5633" max="5638" width="9" style="145" customWidth="1"/>
    <col min="5639" max="5639" width="2" style="145" customWidth="1"/>
    <col min="5640" max="5641" width="1.7109375" style="145" customWidth="1"/>
    <col min="5642" max="5642" width="5" style="145" customWidth="1"/>
    <col min="5643" max="5643" width="2.28515625" style="145" customWidth="1"/>
    <col min="5644" max="5644" width="0.85546875" style="145" customWidth="1"/>
    <col min="5645" max="5645" width="9.140625" style="145" customWidth="1"/>
    <col min="5646" max="5650" width="3.5703125" style="145" customWidth="1"/>
    <col min="5651" max="5651" width="3.28515625" style="145" customWidth="1"/>
    <col min="5652" max="5654" width="3.42578125" style="145" customWidth="1"/>
    <col min="5655" max="5655" width="3.140625" style="145" customWidth="1"/>
    <col min="5656" max="5656" width="3.28515625" style="145" customWidth="1"/>
    <col min="5657" max="5657" width="3.140625" style="145" customWidth="1"/>
    <col min="5658" max="5659" width="3.7109375" style="145" customWidth="1"/>
    <col min="5660" max="5661" width="5" style="145" customWidth="1"/>
    <col min="5662" max="5662" width="4.140625" style="145" customWidth="1"/>
    <col min="5663" max="5663" width="6.5703125" style="145" customWidth="1"/>
    <col min="5664" max="5888" width="9" style="145"/>
    <col min="5889" max="5894" width="9" style="145" customWidth="1"/>
    <col min="5895" max="5895" width="2" style="145" customWidth="1"/>
    <col min="5896" max="5897" width="1.7109375" style="145" customWidth="1"/>
    <col min="5898" max="5898" width="5" style="145" customWidth="1"/>
    <col min="5899" max="5899" width="2.28515625" style="145" customWidth="1"/>
    <col min="5900" max="5900" width="0.85546875" style="145" customWidth="1"/>
    <col min="5901" max="5901" width="9.140625" style="145" customWidth="1"/>
    <col min="5902" max="5906" width="3.5703125" style="145" customWidth="1"/>
    <col min="5907" max="5907" width="3.28515625" style="145" customWidth="1"/>
    <col min="5908" max="5910" width="3.42578125" style="145" customWidth="1"/>
    <col min="5911" max="5911" width="3.140625" style="145" customWidth="1"/>
    <col min="5912" max="5912" width="3.28515625" style="145" customWidth="1"/>
    <col min="5913" max="5913" width="3.140625" style="145" customWidth="1"/>
    <col min="5914" max="5915" width="3.7109375" style="145" customWidth="1"/>
    <col min="5916" max="5917" width="5" style="145" customWidth="1"/>
    <col min="5918" max="5918" width="4.140625" style="145" customWidth="1"/>
    <col min="5919" max="5919" width="6.5703125" style="145" customWidth="1"/>
    <col min="5920" max="6144" width="9" style="145"/>
    <col min="6145" max="6150" width="9" style="145" customWidth="1"/>
    <col min="6151" max="6151" width="2" style="145" customWidth="1"/>
    <col min="6152" max="6153" width="1.7109375" style="145" customWidth="1"/>
    <col min="6154" max="6154" width="5" style="145" customWidth="1"/>
    <col min="6155" max="6155" width="2.28515625" style="145" customWidth="1"/>
    <col min="6156" max="6156" width="0.85546875" style="145" customWidth="1"/>
    <col min="6157" max="6157" width="9.140625" style="145" customWidth="1"/>
    <col min="6158" max="6162" width="3.5703125" style="145" customWidth="1"/>
    <col min="6163" max="6163" width="3.28515625" style="145" customWidth="1"/>
    <col min="6164" max="6166" width="3.42578125" style="145" customWidth="1"/>
    <col min="6167" max="6167" width="3.140625" style="145" customWidth="1"/>
    <col min="6168" max="6168" width="3.28515625" style="145" customWidth="1"/>
    <col min="6169" max="6169" width="3.140625" style="145" customWidth="1"/>
    <col min="6170" max="6171" width="3.7109375" style="145" customWidth="1"/>
    <col min="6172" max="6173" width="5" style="145" customWidth="1"/>
    <col min="6174" max="6174" width="4.140625" style="145" customWidth="1"/>
    <col min="6175" max="6175" width="6.5703125" style="145" customWidth="1"/>
    <col min="6176" max="6400" width="9" style="145"/>
    <col min="6401" max="6406" width="9" style="145" customWidth="1"/>
    <col min="6407" max="6407" width="2" style="145" customWidth="1"/>
    <col min="6408" max="6409" width="1.7109375" style="145" customWidth="1"/>
    <col min="6410" max="6410" width="5" style="145" customWidth="1"/>
    <col min="6411" max="6411" width="2.28515625" style="145" customWidth="1"/>
    <col min="6412" max="6412" width="0.85546875" style="145" customWidth="1"/>
    <col min="6413" max="6413" width="9.140625" style="145" customWidth="1"/>
    <col min="6414" max="6418" width="3.5703125" style="145" customWidth="1"/>
    <col min="6419" max="6419" width="3.28515625" style="145" customWidth="1"/>
    <col min="6420" max="6422" width="3.42578125" style="145" customWidth="1"/>
    <col min="6423" max="6423" width="3.140625" style="145" customWidth="1"/>
    <col min="6424" max="6424" width="3.28515625" style="145" customWidth="1"/>
    <col min="6425" max="6425" width="3.140625" style="145" customWidth="1"/>
    <col min="6426" max="6427" width="3.7109375" style="145" customWidth="1"/>
    <col min="6428" max="6429" width="5" style="145" customWidth="1"/>
    <col min="6430" max="6430" width="4.140625" style="145" customWidth="1"/>
    <col min="6431" max="6431" width="6.5703125" style="145" customWidth="1"/>
    <col min="6432" max="6656" width="9" style="145"/>
    <col min="6657" max="6662" width="9" style="145" customWidth="1"/>
    <col min="6663" max="6663" width="2" style="145" customWidth="1"/>
    <col min="6664" max="6665" width="1.7109375" style="145" customWidth="1"/>
    <col min="6666" max="6666" width="5" style="145" customWidth="1"/>
    <col min="6667" max="6667" width="2.28515625" style="145" customWidth="1"/>
    <col min="6668" max="6668" width="0.85546875" style="145" customWidth="1"/>
    <col min="6669" max="6669" width="9.140625" style="145" customWidth="1"/>
    <col min="6670" max="6674" width="3.5703125" style="145" customWidth="1"/>
    <col min="6675" max="6675" width="3.28515625" style="145" customWidth="1"/>
    <col min="6676" max="6678" width="3.42578125" style="145" customWidth="1"/>
    <col min="6679" max="6679" width="3.140625" style="145" customWidth="1"/>
    <col min="6680" max="6680" width="3.28515625" style="145" customWidth="1"/>
    <col min="6681" max="6681" width="3.140625" style="145" customWidth="1"/>
    <col min="6682" max="6683" width="3.7109375" style="145" customWidth="1"/>
    <col min="6684" max="6685" width="5" style="145" customWidth="1"/>
    <col min="6686" max="6686" width="4.140625" style="145" customWidth="1"/>
    <col min="6687" max="6687" width="6.5703125" style="145" customWidth="1"/>
    <col min="6688" max="6912" width="9" style="145"/>
    <col min="6913" max="6918" width="9" style="145" customWidth="1"/>
    <col min="6919" max="6919" width="2" style="145" customWidth="1"/>
    <col min="6920" max="6921" width="1.7109375" style="145" customWidth="1"/>
    <col min="6922" max="6922" width="5" style="145" customWidth="1"/>
    <col min="6923" max="6923" width="2.28515625" style="145" customWidth="1"/>
    <col min="6924" max="6924" width="0.85546875" style="145" customWidth="1"/>
    <col min="6925" max="6925" width="9.140625" style="145" customWidth="1"/>
    <col min="6926" max="6930" width="3.5703125" style="145" customWidth="1"/>
    <col min="6931" max="6931" width="3.28515625" style="145" customWidth="1"/>
    <col min="6932" max="6934" width="3.42578125" style="145" customWidth="1"/>
    <col min="6935" max="6935" width="3.140625" style="145" customWidth="1"/>
    <col min="6936" max="6936" width="3.28515625" style="145" customWidth="1"/>
    <col min="6937" max="6937" width="3.140625" style="145" customWidth="1"/>
    <col min="6938" max="6939" width="3.7109375" style="145" customWidth="1"/>
    <col min="6940" max="6941" width="5" style="145" customWidth="1"/>
    <col min="6942" max="6942" width="4.140625" style="145" customWidth="1"/>
    <col min="6943" max="6943" width="6.5703125" style="145" customWidth="1"/>
    <col min="6944" max="7168" width="9" style="145"/>
    <col min="7169" max="7174" width="9" style="145" customWidth="1"/>
    <col min="7175" max="7175" width="2" style="145" customWidth="1"/>
    <col min="7176" max="7177" width="1.7109375" style="145" customWidth="1"/>
    <col min="7178" max="7178" width="5" style="145" customWidth="1"/>
    <col min="7179" max="7179" width="2.28515625" style="145" customWidth="1"/>
    <col min="7180" max="7180" width="0.85546875" style="145" customWidth="1"/>
    <col min="7181" max="7181" width="9.140625" style="145" customWidth="1"/>
    <col min="7182" max="7186" width="3.5703125" style="145" customWidth="1"/>
    <col min="7187" max="7187" width="3.28515625" style="145" customWidth="1"/>
    <col min="7188" max="7190" width="3.42578125" style="145" customWidth="1"/>
    <col min="7191" max="7191" width="3.140625" style="145" customWidth="1"/>
    <col min="7192" max="7192" width="3.28515625" style="145" customWidth="1"/>
    <col min="7193" max="7193" width="3.140625" style="145" customWidth="1"/>
    <col min="7194" max="7195" width="3.7109375" style="145" customWidth="1"/>
    <col min="7196" max="7197" width="5" style="145" customWidth="1"/>
    <col min="7198" max="7198" width="4.140625" style="145" customWidth="1"/>
    <col min="7199" max="7199" width="6.5703125" style="145" customWidth="1"/>
    <col min="7200" max="7424" width="9" style="145"/>
    <col min="7425" max="7430" width="9" style="145" customWidth="1"/>
    <col min="7431" max="7431" width="2" style="145" customWidth="1"/>
    <col min="7432" max="7433" width="1.7109375" style="145" customWidth="1"/>
    <col min="7434" max="7434" width="5" style="145" customWidth="1"/>
    <col min="7435" max="7435" width="2.28515625" style="145" customWidth="1"/>
    <col min="7436" max="7436" width="0.85546875" style="145" customWidth="1"/>
    <col min="7437" max="7437" width="9.140625" style="145" customWidth="1"/>
    <col min="7438" max="7442" width="3.5703125" style="145" customWidth="1"/>
    <col min="7443" max="7443" width="3.28515625" style="145" customWidth="1"/>
    <col min="7444" max="7446" width="3.42578125" style="145" customWidth="1"/>
    <col min="7447" max="7447" width="3.140625" style="145" customWidth="1"/>
    <col min="7448" max="7448" width="3.28515625" style="145" customWidth="1"/>
    <col min="7449" max="7449" width="3.140625" style="145" customWidth="1"/>
    <col min="7450" max="7451" width="3.7109375" style="145" customWidth="1"/>
    <col min="7452" max="7453" width="5" style="145" customWidth="1"/>
    <col min="7454" max="7454" width="4.140625" style="145" customWidth="1"/>
    <col min="7455" max="7455" width="6.5703125" style="145" customWidth="1"/>
    <col min="7456" max="7680" width="9" style="145"/>
    <col min="7681" max="7686" width="9" style="145" customWidth="1"/>
    <col min="7687" max="7687" width="2" style="145" customWidth="1"/>
    <col min="7688" max="7689" width="1.7109375" style="145" customWidth="1"/>
    <col min="7690" max="7690" width="5" style="145" customWidth="1"/>
    <col min="7691" max="7691" width="2.28515625" style="145" customWidth="1"/>
    <col min="7692" max="7692" width="0.85546875" style="145" customWidth="1"/>
    <col min="7693" max="7693" width="9.140625" style="145" customWidth="1"/>
    <col min="7694" max="7698" width="3.5703125" style="145" customWidth="1"/>
    <col min="7699" max="7699" width="3.28515625" style="145" customWidth="1"/>
    <col min="7700" max="7702" width="3.42578125" style="145" customWidth="1"/>
    <col min="7703" max="7703" width="3.140625" style="145" customWidth="1"/>
    <col min="7704" max="7704" width="3.28515625" style="145" customWidth="1"/>
    <col min="7705" max="7705" width="3.140625" style="145" customWidth="1"/>
    <col min="7706" max="7707" width="3.7109375" style="145" customWidth="1"/>
    <col min="7708" max="7709" width="5" style="145" customWidth="1"/>
    <col min="7710" max="7710" width="4.140625" style="145" customWidth="1"/>
    <col min="7711" max="7711" width="6.5703125" style="145" customWidth="1"/>
    <col min="7712" max="7936" width="9" style="145"/>
    <col min="7937" max="7942" width="9" style="145" customWidth="1"/>
    <col min="7943" max="7943" width="2" style="145" customWidth="1"/>
    <col min="7944" max="7945" width="1.7109375" style="145" customWidth="1"/>
    <col min="7946" max="7946" width="5" style="145" customWidth="1"/>
    <col min="7947" max="7947" width="2.28515625" style="145" customWidth="1"/>
    <col min="7948" max="7948" width="0.85546875" style="145" customWidth="1"/>
    <col min="7949" max="7949" width="9.140625" style="145" customWidth="1"/>
    <col min="7950" max="7954" width="3.5703125" style="145" customWidth="1"/>
    <col min="7955" max="7955" width="3.28515625" style="145" customWidth="1"/>
    <col min="7956" max="7958" width="3.42578125" style="145" customWidth="1"/>
    <col min="7959" max="7959" width="3.140625" style="145" customWidth="1"/>
    <col min="7960" max="7960" width="3.28515625" style="145" customWidth="1"/>
    <col min="7961" max="7961" width="3.140625" style="145" customWidth="1"/>
    <col min="7962" max="7963" width="3.7109375" style="145" customWidth="1"/>
    <col min="7964" max="7965" width="5" style="145" customWidth="1"/>
    <col min="7966" max="7966" width="4.140625" style="145" customWidth="1"/>
    <col min="7967" max="7967" width="6.5703125" style="145" customWidth="1"/>
    <col min="7968" max="8192" width="9" style="145"/>
    <col min="8193" max="8198" width="9" style="145" customWidth="1"/>
    <col min="8199" max="8199" width="2" style="145" customWidth="1"/>
    <col min="8200" max="8201" width="1.7109375" style="145" customWidth="1"/>
    <col min="8202" max="8202" width="5" style="145" customWidth="1"/>
    <col min="8203" max="8203" width="2.28515625" style="145" customWidth="1"/>
    <col min="8204" max="8204" width="0.85546875" style="145" customWidth="1"/>
    <col min="8205" max="8205" width="9.140625" style="145" customWidth="1"/>
    <col min="8206" max="8210" width="3.5703125" style="145" customWidth="1"/>
    <col min="8211" max="8211" width="3.28515625" style="145" customWidth="1"/>
    <col min="8212" max="8214" width="3.42578125" style="145" customWidth="1"/>
    <col min="8215" max="8215" width="3.140625" style="145" customWidth="1"/>
    <col min="8216" max="8216" width="3.28515625" style="145" customWidth="1"/>
    <col min="8217" max="8217" width="3.140625" style="145" customWidth="1"/>
    <col min="8218" max="8219" width="3.7109375" style="145" customWidth="1"/>
    <col min="8220" max="8221" width="5" style="145" customWidth="1"/>
    <col min="8222" max="8222" width="4.140625" style="145" customWidth="1"/>
    <col min="8223" max="8223" width="6.5703125" style="145" customWidth="1"/>
    <col min="8224" max="8448" width="9" style="145"/>
    <col min="8449" max="8454" width="9" style="145" customWidth="1"/>
    <col min="8455" max="8455" width="2" style="145" customWidth="1"/>
    <col min="8456" max="8457" width="1.7109375" style="145" customWidth="1"/>
    <col min="8458" max="8458" width="5" style="145" customWidth="1"/>
    <col min="8459" max="8459" width="2.28515625" style="145" customWidth="1"/>
    <col min="8460" max="8460" width="0.85546875" style="145" customWidth="1"/>
    <col min="8461" max="8461" width="9.140625" style="145" customWidth="1"/>
    <col min="8462" max="8466" width="3.5703125" style="145" customWidth="1"/>
    <col min="8467" max="8467" width="3.28515625" style="145" customWidth="1"/>
    <col min="8468" max="8470" width="3.42578125" style="145" customWidth="1"/>
    <col min="8471" max="8471" width="3.140625" style="145" customWidth="1"/>
    <col min="8472" max="8472" width="3.28515625" style="145" customWidth="1"/>
    <col min="8473" max="8473" width="3.140625" style="145" customWidth="1"/>
    <col min="8474" max="8475" width="3.7109375" style="145" customWidth="1"/>
    <col min="8476" max="8477" width="5" style="145" customWidth="1"/>
    <col min="8478" max="8478" width="4.140625" style="145" customWidth="1"/>
    <col min="8479" max="8479" width="6.5703125" style="145" customWidth="1"/>
    <col min="8480" max="8704" width="9" style="145"/>
    <col min="8705" max="8710" width="9" style="145" customWidth="1"/>
    <col min="8711" max="8711" width="2" style="145" customWidth="1"/>
    <col min="8712" max="8713" width="1.7109375" style="145" customWidth="1"/>
    <col min="8714" max="8714" width="5" style="145" customWidth="1"/>
    <col min="8715" max="8715" width="2.28515625" style="145" customWidth="1"/>
    <col min="8716" max="8716" width="0.85546875" style="145" customWidth="1"/>
    <col min="8717" max="8717" width="9.140625" style="145" customWidth="1"/>
    <col min="8718" max="8722" width="3.5703125" style="145" customWidth="1"/>
    <col min="8723" max="8723" width="3.28515625" style="145" customWidth="1"/>
    <col min="8724" max="8726" width="3.42578125" style="145" customWidth="1"/>
    <col min="8727" max="8727" width="3.140625" style="145" customWidth="1"/>
    <col min="8728" max="8728" width="3.28515625" style="145" customWidth="1"/>
    <col min="8729" max="8729" width="3.140625" style="145" customWidth="1"/>
    <col min="8730" max="8731" width="3.7109375" style="145" customWidth="1"/>
    <col min="8732" max="8733" width="5" style="145" customWidth="1"/>
    <col min="8734" max="8734" width="4.140625" style="145" customWidth="1"/>
    <col min="8735" max="8735" width="6.5703125" style="145" customWidth="1"/>
    <col min="8736" max="8960" width="9" style="145"/>
    <col min="8961" max="8966" width="9" style="145" customWidth="1"/>
    <col min="8967" max="8967" width="2" style="145" customWidth="1"/>
    <col min="8968" max="8969" width="1.7109375" style="145" customWidth="1"/>
    <col min="8970" max="8970" width="5" style="145" customWidth="1"/>
    <col min="8971" max="8971" width="2.28515625" style="145" customWidth="1"/>
    <col min="8972" max="8972" width="0.85546875" style="145" customWidth="1"/>
    <col min="8973" max="8973" width="9.140625" style="145" customWidth="1"/>
    <col min="8974" max="8978" width="3.5703125" style="145" customWidth="1"/>
    <col min="8979" max="8979" width="3.28515625" style="145" customWidth="1"/>
    <col min="8980" max="8982" width="3.42578125" style="145" customWidth="1"/>
    <col min="8983" max="8983" width="3.140625" style="145" customWidth="1"/>
    <col min="8984" max="8984" width="3.28515625" style="145" customWidth="1"/>
    <col min="8985" max="8985" width="3.140625" style="145" customWidth="1"/>
    <col min="8986" max="8987" width="3.7109375" style="145" customWidth="1"/>
    <col min="8988" max="8989" width="5" style="145" customWidth="1"/>
    <col min="8990" max="8990" width="4.140625" style="145" customWidth="1"/>
    <col min="8991" max="8991" width="6.5703125" style="145" customWidth="1"/>
    <col min="8992" max="9216" width="9" style="145"/>
    <col min="9217" max="9222" width="9" style="145" customWidth="1"/>
    <col min="9223" max="9223" width="2" style="145" customWidth="1"/>
    <col min="9224" max="9225" width="1.7109375" style="145" customWidth="1"/>
    <col min="9226" max="9226" width="5" style="145" customWidth="1"/>
    <col min="9227" max="9227" width="2.28515625" style="145" customWidth="1"/>
    <col min="9228" max="9228" width="0.85546875" style="145" customWidth="1"/>
    <col min="9229" max="9229" width="9.140625" style="145" customWidth="1"/>
    <col min="9230" max="9234" width="3.5703125" style="145" customWidth="1"/>
    <col min="9235" max="9235" width="3.28515625" style="145" customWidth="1"/>
    <col min="9236" max="9238" width="3.42578125" style="145" customWidth="1"/>
    <col min="9239" max="9239" width="3.140625" style="145" customWidth="1"/>
    <col min="9240" max="9240" width="3.28515625" style="145" customWidth="1"/>
    <col min="9241" max="9241" width="3.140625" style="145" customWidth="1"/>
    <col min="9242" max="9243" width="3.7109375" style="145" customWidth="1"/>
    <col min="9244" max="9245" width="5" style="145" customWidth="1"/>
    <col min="9246" max="9246" width="4.140625" style="145" customWidth="1"/>
    <col min="9247" max="9247" width="6.5703125" style="145" customWidth="1"/>
    <col min="9248" max="9472" width="9" style="145"/>
    <col min="9473" max="9478" width="9" style="145" customWidth="1"/>
    <col min="9479" max="9479" width="2" style="145" customWidth="1"/>
    <col min="9480" max="9481" width="1.7109375" style="145" customWidth="1"/>
    <col min="9482" max="9482" width="5" style="145" customWidth="1"/>
    <col min="9483" max="9483" width="2.28515625" style="145" customWidth="1"/>
    <col min="9484" max="9484" width="0.85546875" style="145" customWidth="1"/>
    <col min="9485" max="9485" width="9.140625" style="145" customWidth="1"/>
    <col min="9486" max="9490" width="3.5703125" style="145" customWidth="1"/>
    <col min="9491" max="9491" width="3.28515625" style="145" customWidth="1"/>
    <col min="9492" max="9494" width="3.42578125" style="145" customWidth="1"/>
    <col min="9495" max="9495" width="3.140625" style="145" customWidth="1"/>
    <col min="9496" max="9496" width="3.28515625" style="145" customWidth="1"/>
    <col min="9497" max="9497" width="3.140625" style="145" customWidth="1"/>
    <col min="9498" max="9499" width="3.7109375" style="145" customWidth="1"/>
    <col min="9500" max="9501" width="5" style="145" customWidth="1"/>
    <col min="9502" max="9502" width="4.140625" style="145" customWidth="1"/>
    <col min="9503" max="9503" width="6.5703125" style="145" customWidth="1"/>
    <col min="9504" max="9728" width="9" style="145"/>
    <col min="9729" max="9734" width="9" style="145" customWidth="1"/>
    <col min="9735" max="9735" width="2" style="145" customWidth="1"/>
    <col min="9736" max="9737" width="1.7109375" style="145" customWidth="1"/>
    <col min="9738" max="9738" width="5" style="145" customWidth="1"/>
    <col min="9739" max="9739" width="2.28515625" style="145" customWidth="1"/>
    <col min="9740" max="9740" width="0.85546875" style="145" customWidth="1"/>
    <col min="9741" max="9741" width="9.140625" style="145" customWidth="1"/>
    <col min="9742" max="9746" width="3.5703125" style="145" customWidth="1"/>
    <col min="9747" max="9747" width="3.28515625" style="145" customWidth="1"/>
    <col min="9748" max="9750" width="3.42578125" style="145" customWidth="1"/>
    <col min="9751" max="9751" width="3.140625" style="145" customWidth="1"/>
    <col min="9752" max="9752" width="3.28515625" style="145" customWidth="1"/>
    <col min="9753" max="9753" width="3.140625" style="145" customWidth="1"/>
    <col min="9754" max="9755" width="3.7109375" style="145" customWidth="1"/>
    <col min="9756" max="9757" width="5" style="145" customWidth="1"/>
    <col min="9758" max="9758" width="4.140625" style="145" customWidth="1"/>
    <col min="9759" max="9759" width="6.5703125" style="145" customWidth="1"/>
    <col min="9760" max="9984" width="9" style="145"/>
    <col min="9985" max="9990" width="9" style="145" customWidth="1"/>
    <col min="9991" max="9991" width="2" style="145" customWidth="1"/>
    <col min="9992" max="9993" width="1.7109375" style="145" customWidth="1"/>
    <col min="9994" max="9994" width="5" style="145" customWidth="1"/>
    <col min="9995" max="9995" width="2.28515625" style="145" customWidth="1"/>
    <col min="9996" max="9996" width="0.85546875" style="145" customWidth="1"/>
    <col min="9997" max="9997" width="9.140625" style="145" customWidth="1"/>
    <col min="9998" max="10002" width="3.5703125" style="145" customWidth="1"/>
    <col min="10003" max="10003" width="3.28515625" style="145" customWidth="1"/>
    <col min="10004" max="10006" width="3.42578125" style="145" customWidth="1"/>
    <col min="10007" max="10007" width="3.140625" style="145" customWidth="1"/>
    <col min="10008" max="10008" width="3.28515625" style="145" customWidth="1"/>
    <col min="10009" max="10009" width="3.140625" style="145" customWidth="1"/>
    <col min="10010" max="10011" width="3.7109375" style="145" customWidth="1"/>
    <col min="10012" max="10013" width="5" style="145" customWidth="1"/>
    <col min="10014" max="10014" width="4.140625" style="145" customWidth="1"/>
    <col min="10015" max="10015" width="6.5703125" style="145" customWidth="1"/>
    <col min="10016" max="10240" width="9" style="145"/>
    <col min="10241" max="10246" width="9" style="145" customWidth="1"/>
    <col min="10247" max="10247" width="2" style="145" customWidth="1"/>
    <col min="10248" max="10249" width="1.7109375" style="145" customWidth="1"/>
    <col min="10250" max="10250" width="5" style="145" customWidth="1"/>
    <col min="10251" max="10251" width="2.28515625" style="145" customWidth="1"/>
    <col min="10252" max="10252" width="0.85546875" style="145" customWidth="1"/>
    <col min="10253" max="10253" width="9.140625" style="145" customWidth="1"/>
    <col min="10254" max="10258" width="3.5703125" style="145" customWidth="1"/>
    <col min="10259" max="10259" width="3.28515625" style="145" customWidth="1"/>
    <col min="10260" max="10262" width="3.42578125" style="145" customWidth="1"/>
    <col min="10263" max="10263" width="3.140625" style="145" customWidth="1"/>
    <col min="10264" max="10264" width="3.28515625" style="145" customWidth="1"/>
    <col min="10265" max="10265" width="3.140625" style="145" customWidth="1"/>
    <col min="10266" max="10267" width="3.7109375" style="145" customWidth="1"/>
    <col min="10268" max="10269" width="5" style="145" customWidth="1"/>
    <col min="10270" max="10270" width="4.140625" style="145" customWidth="1"/>
    <col min="10271" max="10271" width="6.5703125" style="145" customWidth="1"/>
    <col min="10272" max="10496" width="9" style="145"/>
    <col min="10497" max="10502" width="9" style="145" customWidth="1"/>
    <col min="10503" max="10503" width="2" style="145" customWidth="1"/>
    <col min="10504" max="10505" width="1.7109375" style="145" customWidth="1"/>
    <col min="10506" max="10506" width="5" style="145" customWidth="1"/>
    <col min="10507" max="10507" width="2.28515625" style="145" customWidth="1"/>
    <col min="10508" max="10508" width="0.85546875" style="145" customWidth="1"/>
    <col min="10509" max="10509" width="9.140625" style="145" customWidth="1"/>
    <col min="10510" max="10514" width="3.5703125" style="145" customWidth="1"/>
    <col min="10515" max="10515" width="3.28515625" style="145" customWidth="1"/>
    <col min="10516" max="10518" width="3.42578125" style="145" customWidth="1"/>
    <col min="10519" max="10519" width="3.140625" style="145" customWidth="1"/>
    <col min="10520" max="10520" width="3.28515625" style="145" customWidth="1"/>
    <col min="10521" max="10521" width="3.140625" style="145" customWidth="1"/>
    <col min="10522" max="10523" width="3.7109375" style="145" customWidth="1"/>
    <col min="10524" max="10525" width="5" style="145" customWidth="1"/>
    <col min="10526" max="10526" width="4.140625" style="145" customWidth="1"/>
    <col min="10527" max="10527" width="6.5703125" style="145" customWidth="1"/>
    <col min="10528" max="10752" width="9" style="145"/>
    <col min="10753" max="10758" width="9" style="145" customWidth="1"/>
    <col min="10759" max="10759" width="2" style="145" customWidth="1"/>
    <col min="10760" max="10761" width="1.7109375" style="145" customWidth="1"/>
    <col min="10762" max="10762" width="5" style="145" customWidth="1"/>
    <col min="10763" max="10763" width="2.28515625" style="145" customWidth="1"/>
    <col min="10764" max="10764" width="0.85546875" style="145" customWidth="1"/>
    <col min="10765" max="10765" width="9.140625" style="145" customWidth="1"/>
    <col min="10766" max="10770" width="3.5703125" style="145" customWidth="1"/>
    <col min="10771" max="10771" width="3.28515625" style="145" customWidth="1"/>
    <col min="10772" max="10774" width="3.42578125" style="145" customWidth="1"/>
    <col min="10775" max="10775" width="3.140625" style="145" customWidth="1"/>
    <col min="10776" max="10776" width="3.28515625" style="145" customWidth="1"/>
    <col min="10777" max="10777" width="3.140625" style="145" customWidth="1"/>
    <col min="10778" max="10779" width="3.7109375" style="145" customWidth="1"/>
    <col min="10780" max="10781" width="5" style="145" customWidth="1"/>
    <col min="10782" max="10782" width="4.140625" style="145" customWidth="1"/>
    <col min="10783" max="10783" width="6.5703125" style="145" customWidth="1"/>
    <col min="10784" max="11008" width="9" style="145"/>
    <col min="11009" max="11014" width="9" style="145" customWidth="1"/>
    <col min="11015" max="11015" width="2" style="145" customWidth="1"/>
    <col min="11016" max="11017" width="1.7109375" style="145" customWidth="1"/>
    <col min="11018" max="11018" width="5" style="145" customWidth="1"/>
    <col min="11019" max="11019" width="2.28515625" style="145" customWidth="1"/>
    <col min="11020" max="11020" width="0.85546875" style="145" customWidth="1"/>
    <col min="11021" max="11021" width="9.140625" style="145" customWidth="1"/>
    <col min="11022" max="11026" width="3.5703125" style="145" customWidth="1"/>
    <col min="11027" max="11027" width="3.28515625" style="145" customWidth="1"/>
    <col min="11028" max="11030" width="3.42578125" style="145" customWidth="1"/>
    <col min="11031" max="11031" width="3.140625" style="145" customWidth="1"/>
    <col min="11032" max="11032" width="3.28515625" style="145" customWidth="1"/>
    <col min="11033" max="11033" width="3.140625" style="145" customWidth="1"/>
    <col min="11034" max="11035" width="3.7109375" style="145" customWidth="1"/>
    <col min="11036" max="11037" width="5" style="145" customWidth="1"/>
    <col min="11038" max="11038" width="4.140625" style="145" customWidth="1"/>
    <col min="11039" max="11039" width="6.5703125" style="145" customWidth="1"/>
    <col min="11040" max="11264" width="9" style="145"/>
    <col min="11265" max="11270" width="9" style="145" customWidth="1"/>
    <col min="11271" max="11271" width="2" style="145" customWidth="1"/>
    <col min="11272" max="11273" width="1.7109375" style="145" customWidth="1"/>
    <col min="11274" max="11274" width="5" style="145" customWidth="1"/>
    <col min="11275" max="11275" width="2.28515625" style="145" customWidth="1"/>
    <col min="11276" max="11276" width="0.85546875" style="145" customWidth="1"/>
    <col min="11277" max="11277" width="9.140625" style="145" customWidth="1"/>
    <col min="11278" max="11282" width="3.5703125" style="145" customWidth="1"/>
    <col min="11283" max="11283" width="3.28515625" style="145" customWidth="1"/>
    <col min="11284" max="11286" width="3.42578125" style="145" customWidth="1"/>
    <col min="11287" max="11287" width="3.140625" style="145" customWidth="1"/>
    <col min="11288" max="11288" width="3.28515625" style="145" customWidth="1"/>
    <col min="11289" max="11289" width="3.140625" style="145" customWidth="1"/>
    <col min="11290" max="11291" width="3.7109375" style="145" customWidth="1"/>
    <col min="11292" max="11293" width="5" style="145" customWidth="1"/>
    <col min="11294" max="11294" width="4.140625" style="145" customWidth="1"/>
    <col min="11295" max="11295" width="6.5703125" style="145" customWidth="1"/>
    <col min="11296" max="11520" width="9" style="145"/>
    <col min="11521" max="11526" width="9" style="145" customWidth="1"/>
    <col min="11527" max="11527" width="2" style="145" customWidth="1"/>
    <col min="11528" max="11529" width="1.7109375" style="145" customWidth="1"/>
    <col min="11530" max="11530" width="5" style="145" customWidth="1"/>
    <col min="11531" max="11531" width="2.28515625" style="145" customWidth="1"/>
    <col min="11532" max="11532" width="0.85546875" style="145" customWidth="1"/>
    <col min="11533" max="11533" width="9.140625" style="145" customWidth="1"/>
    <col min="11534" max="11538" width="3.5703125" style="145" customWidth="1"/>
    <col min="11539" max="11539" width="3.28515625" style="145" customWidth="1"/>
    <col min="11540" max="11542" width="3.42578125" style="145" customWidth="1"/>
    <col min="11543" max="11543" width="3.140625" style="145" customWidth="1"/>
    <col min="11544" max="11544" width="3.28515625" style="145" customWidth="1"/>
    <col min="11545" max="11545" width="3.140625" style="145" customWidth="1"/>
    <col min="11546" max="11547" width="3.7109375" style="145" customWidth="1"/>
    <col min="11548" max="11549" width="5" style="145" customWidth="1"/>
    <col min="11550" max="11550" width="4.140625" style="145" customWidth="1"/>
    <col min="11551" max="11551" width="6.5703125" style="145" customWidth="1"/>
    <col min="11552" max="11776" width="9" style="145"/>
    <col min="11777" max="11782" width="9" style="145" customWidth="1"/>
    <col min="11783" max="11783" width="2" style="145" customWidth="1"/>
    <col min="11784" max="11785" width="1.7109375" style="145" customWidth="1"/>
    <col min="11786" max="11786" width="5" style="145" customWidth="1"/>
    <col min="11787" max="11787" width="2.28515625" style="145" customWidth="1"/>
    <col min="11788" max="11788" width="0.85546875" style="145" customWidth="1"/>
    <col min="11789" max="11789" width="9.140625" style="145" customWidth="1"/>
    <col min="11790" max="11794" width="3.5703125" style="145" customWidth="1"/>
    <col min="11795" max="11795" width="3.28515625" style="145" customWidth="1"/>
    <col min="11796" max="11798" width="3.42578125" style="145" customWidth="1"/>
    <col min="11799" max="11799" width="3.140625" style="145" customWidth="1"/>
    <col min="11800" max="11800" width="3.28515625" style="145" customWidth="1"/>
    <col min="11801" max="11801" width="3.140625" style="145" customWidth="1"/>
    <col min="11802" max="11803" width="3.7109375" style="145" customWidth="1"/>
    <col min="11804" max="11805" width="5" style="145" customWidth="1"/>
    <col min="11806" max="11806" width="4.140625" style="145" customWidth="1"/>
    <col min="11807" max="11807" width="6.5703125" style="145" customWidth="1"/>
    <col min="11808" max="12032" width="9" style="145"/>
    <col min="12033" max="12038" width="9" style="145" customWidth="1"/>
    <col min="12039" max="12039" width="2" style="145" customWidth="1"/>
    <col min="12040" max="12041" width="1.7109375" style="145" customWidth="1"/>
    <col min="12042" max="12042" width="5" style="145" customWidth="1"/>
    <col min="12043" max="12043" width="2.28515625" style="145" customWidth="1"/>
    <col min="12044" max="12044" width="0.85546875" style="145" customWidth="1"/>
    <col min="12045" max="12045" width="9.140625" style="145" customWidth="1"/>
    <col min="12046" max="12050" width="3.5703125" style="145" customWidth="1"/>
    <col min="12051" max="12051" width="3.28515625" style="145" customWidth="1"/>
    <col min="12052" max="12054" width="3.42578125" style="145" customWidth="1"/>
    <col min="12055" max="12055" width="3.140625" style="145" customWidth="1"/>
    <col min="12056" max="12056" width="3.28515625" style="145" customWidth="1"/>
    <col min="12057" max="12057" width="3.140625" style="145" customWidth="1"/>
    <col min="12058" max="12059" width="3.7109375" style="145" customWidth="1"/>
    <col min="12060" max="12061" width="5" style="145" customWidth="1"/>
    <col min="12062" max="12062" width="4.140625" style="145" customWidth="1"/>
    <col min="12063" max="12063" width="6.5703125" style="145" customWidth="1"/>
    <col min="12064" max="12288" width="9" style="145"/>
    <col min="12289" max="12294" width="9" style="145" customWidth="1"/>
    <col min="12295" max="12295" width="2" style="145" customWidth="1"/>
    <col min="12296" max="12297" width="1.7109375" style="145" customWidth="1"/>
    <col min="12298" max="12298" width="5" style="145" customWidth="1"/>
    <col min="12299" max="12299" width="2.28515625" style="145" customWidth="1"/>
    <col min="12300" max="12300" width="0.85546875" style="145" customWidth="1"/>
    <col min="12301" max="12301" width="9.140625" style="145" customWidth="1"/>
    <col min="12302" max="12306" width="3.5703125" style="145" customWidth="1"/>
    <col min="12307" max="12307" width="3.28515625" style="145" customWidth="1"/>
    <col min="12308" max="12310" width="3.42578125" style="145" customWidth="1"/>
    <col min="12311" max="12311" width="3.140625" style="145" customWidth="1"/>
    <col min="12312" max="12312" width="3.28515625" style="145" customWidth="1"/>
    <col min="12313" max="12313" width="3.140625" style="145" customWidth="1"/>
    <col min="12314" max="12315" width="3.7109375" style="145" customWidth="1"/>
    <col min="12316" max="12317" width="5" style="145" customWidth="1"/>
    <col min="12318" max="12318" width="4.140625" style="145" customWidth="1"/>
    <col min="12319" max="12319" width="6.5703125" style="145" customWidth="1"/>
    <col min="12320" max="12544" width="9" style="145"/>
    <col min="12545" max="12550" width="9" style="145" customWidth="1"/>
    <col min="12551" max="12551" width="2" style="145" customWidth="1"/>
    <col min="12552" max="12553" width="1.7109375" style="145" customWidth="1"/>
    <col min="12554" max="12554" width="5" style="145" customWidth="1"/>
    <col min="12555" max="12555" width="2.28515625" style="145" customWidth="1"/>
    <col min="12556" max="12556" width="0.85546875" style="145" customWidth="1"/>
    <col min="12557" max="12557" width="9.140625" style="145" customWidth="1"/>
    <col min="12558" max="12562" width="3.5703125" style="145" customWidth="1"/>
    <col min="12563" max="12563" width="3.28515625" style="145" customWidth="1"/>
    <col min="12564" max="12566" width="3.42578125" style="145" customWidth="1"/>
    <col min="12567" max="12567" width="3.140625" style="145" customWidth="1"/>
    <col min="12568" max="12568" width="3.28515625" style="145" customWidth="1"/>
    <col min="12569" max="12569" width="3.140625" style="145" customWidth="1"/>
    <col min="12570" max="12571" width="3.7109375" style="145" customWidth="1"/>
    <col min="12572" max="12573" width="5" style="145" customWidth="1"/>
    <col min="12574" max="12574" width="4.140625" style="145" customWidth="1"/>
    <col min="12575" max="12575" width="6.5703125" style="145" customWidth="1"/>
    <col min="12576" max="12800" width="9" style="145"/>
    <col min="12801" max="12806" width="9" style="145" customWidth="1"/>
    <col min="12807" max="12807" width="2" style="145" customWidth="1"/>
    <col min="12808" max="12809" width="1.7109375" style="145" customWidth="1"/>
    <col min="12810" max="12810" width="5" style="145" customWidth="1"/>
    <col min="12811" max="12811" width="2.28515625" style="145" customWidth="1"/>
    <col min="12812" max="12812" width="0.85546875" style="145" customWidth="1"/>
    <col min="12813" max="12813" width="9.140625" style="145" customWidth="1"/>
    <col min="12814" max="12818" width="3.5703125" style="145" customWidth="1"/>
    <col min="12819" max="12819" width="3.28515625" style="145" customWidth="1"/>
    <col min="12820" max="12822" width="3.42578125" style="145" customWidth="1"/>
    <col min="12823" max="12823" width="3.140625" style="145" customWidth="1"/>
    <col min="12824" max="12824" width="3.28515625" style="145" customWidth="1"/>
    <col min="12825" max="12825" width="3.140625" style="145" customWidth="1"/>
    <col min="12826" max="12827" width="3.7109375" style="145" customWidth="1"/>
    <col min="12828" max="12829" width="5" style="145" customWidth="1"/>
    <col min="12830" max="12830" width="4.140625" style="145" customWidth="1"/>
    <col min="12831" max="12831" width="6.5703125" style="145" customWidth="1"/>
    <col min="12832" max="13056" width="9" style="145"/>
    <col min="13057" max="13062" width="9" style="145" customWidth="1"/>
    <col min="13063" max="13063" width="2" style="145" customWidth="1"/>
    <col min="13064" max="13065" width="1.7109375" style="145" customWidth="1"/>
    <col min="13066" max="13066" width="5" style="145" customWidth="1"/>
    <col min="13067" max="13067" width="2.28515625" style="145" customWidth="1"/>
    <col min="13068" max="13068" width="0.85546875" style="145" customWidth="1"/>
    <col min="13069" max="13069" width="9.140625" style="145" customWidth="1"/>
    <col min="13070" max="13074" width="3.5703125" style="145" customWidth="1"/>
    <col min="13075" max="13075" width="3.28515625" style="145" customWidth="1"/>
    <col min="13076" max="13078" width="3.42578125" style="145" customWidth="1"/>
    <col min="13079" max="13079" width="3.140625" style="145" customWidth="1"/>
    <col min="13080" max="13080" width="3.28515625" style="145" customWidth="1"/>
    <col min="13081" max="13081" width="3.140625" style="145" customWidth="1"/>
    <col min="13082" max="13083" width="3.7109375" style="145" customWidth="1"/>
    <col min="13084" max="13085" width="5" style="145" customWidth="1"/>
    <col min="13086" max="13086" width="4.140625" style="145" customWidth="1"/>
    <col min="13087" max="13087" width="6.5703125" style="145" customWidth="1"/>
    <col min="13088" max="13312" width="9" style="145"/>
    <col min="13313" max="13318" width="9" style="145" customWidth="1"/>
    <col min="13319" max="13319" width="2" style="145" customWidth="1"/>
    <col min="13320" max="13321" width="1.7109375" style="145" customWidth="1"/>
    <col min="13322" max="13322" width="5" style="145" customWidth="1"/>
    <col min="13323" max="13323" width="2.28515625" style="145" customWidth="1"/>
    <col min="13324" max="13324" width="0.85546875" style="145" customWidth="1"/>
    <col min="13325" max="13325" width="9.140625" style="145" customWidth="1"/>
    <col min="13326" max="13330" width="3.5703125" style="145" customWidth="1"/>
    <col min="13331" max="13331" width="3.28515625" style="145" customWidth="1"/>
    <col min="13332" max="13334" width="3.42578125" style="145" customWidth="1"/>
    <col min="13335" max="13335" width="3.140625" style="145" customWidth="1"/>
    <col min="13336" max="13336" width="3.28515625" style="145" customWidth="1"/>
    <col min="13337" max="13337" width="3.140625" style="145" customWidth="1"/>
    <col min="13338" max="13339" width="3.7109375" style="145" customWidth="1"/>
    <col min="13340" max="13341" width="5" style="145" customWidth="1"/>
    <col min="13342" max="13342" width="4.140625" style="145" customWidth="1"/>
    <col min="13343" max="13343" width="6.5703125" style="145" customWidth="1"/>
    <col min="13344" max="13568" width="9" style="145"/>
    <col min="13569" max="13574" width="9" style="145" customWidth="1"/>
    <col min="13575" max="13575" width="2" style="145" customWidth="1"/>
    <col min="13576" max="13577" width="1.7109375" style="145" customWidth="1"/>
    <col min="13578" max="13578" width="5" style="145" customWidth="1"/>
    <col min="13579" max="13579" width="2.28515625" style="145" customWidth="1"/>
    <col min="13580" max="13580" width="0.85546875" style="145" customWidth="1"/>
    <col min="13581" max="13581" width="9.140625" style="145" customWidth="1"/>
    <col min="13582" max="13586" width="3.5703125" style="145" customWidth="1"/>
    <col min="13587" max="13587" width="3.28515625" style="145" customWidth="1"/>
    <col min="13588" max="13590" width="3.42578125" style="145" customWidth="1"/>
    <col min="13591" max="13591" width="3.140625" style="145" customWidth="1"/>
    <col min="13592" max="13592" width="3.28515625" style="145" customWidth="1"/>
    <col min="13593" max="13593" width="3.140625" style="145" customWidth="1"/>
    <col min="13594" max="13595" width="3.7109375" style="145" customWidth="1"/>
    <col min="13596" max="13597" width="5" style="145" customWidth="1"/>
    <col min="13598" max="13598" width="4.140625" style="145" customWidth="1"/>
    <col min="13599" max="13599" width="6.5703125" style="145" customWidth="1"/>
    <col min="13600" max="13824" width="9" style="145"/>
    <col min="13825" max="13830" width="9" style="145" customWidth="1"/>
    <col min="13831" max="13831" width="2" style="145" customWidth="1"/>
    <col min="13832" max="13833" width="1.7109375" style="145" customWidth="1"/>
    <col min="13834" max="13834" width="5" style="145" customWidth="1"/>
    <col min="13835" max="13835" width="2.28515625" style="145" customWidth="1"/>
    <col min="13836" max="13836" width="0.85546875" style="145" customWidth="1"/>
    <col min="13837" max="13837" width="9.140625" style="145" customWidth="1"/>
    <col min="13838" max="13842" width="3.5703125" style="145" customWidth="1"/>
    <col min="13843" max="13843" width="3.28515625" style="145" customWidth="1"/>
    <col min="13844" max="13846" width="3.42578125" style="145" customWidth="1"/>
    <col min="13847" max="13847" width="3.140625" style="145" customWidth="1"/>
    <col min="13848" max="13848" width="3.28515625" style="145" customWidth="1"/>
    <col min="13849" max="13849" width="3.140625" style="145" customWidth="1"/>
    <col min="13850" max="13851" width="3.7109375" style="145" customWidth="1"/>
    <col min="13852" max="13853" width="5" style="145" customWidth="1"/>
    <col min="13854" max="13854" width="4.140625" style="145" customWidth="1"/>
    <col min="13855" max="13855" width="6.5703125" style="145" customWidth="1"/>
    <col min="13856" max="14080" width="9" style="145"/>
    <col min="14081" max="14086" width="9" style="145" customWidth="1"/>
    <col min="14087" max="14087" width="2" style="145" customWidth="1"/>
    <col min="14088" max="14089" width="1.7109375" style="145" customWidth="1"/>
    <col min="14090" max="14090" width="5" style="145" customWidth="1"/>
    <col min="14091" max="14091" width="2.28515625" style="145" customWidth="1"/>
    <col min="14092" max="14092" width="0.85546875" style="145" customWidth="1"/>
    <col min="14093" max="14093" width="9.140625" style="145" customWidth="1"/>
    <col min="14094" max="14098" width="3.5703125" style="145" customWidth="1"/>
    <col min="14099" max="14099" width="3.28515625" style="145" customWidth="1"/>
    <col min="14100" max="14102" width="3.42578125" style="145" customWidth="1"/>
    <col min="14103" max="14103" width="3.140625" style="145" customWidth="1"/>
    <col min="14104" max="14104" width="3.28515625" style="145" customWidth="1"/>
    <col min="14105" max="14105" width="3.140625" style="145" customWidth="1"/>
    <col min="14106" max="14107" width="3.7109375" style="145" customWidth="1"/>
    <col min="14108" max="14109" width="5" style="145" customWidth="1"/>
    <col min="14110" max="14110" width="4.140625" style="145" customWidth="1"/>
    <col min="14111" max="14111" width="6.5703125" style="145" customWidth="1"/>
    <col min="14112" max="14336" width="9" style="145"/>
    <col min="14337" max="14342" width="9" style="145" customWidth="1"/>
    <col min="14343" max="14343" width="2" style="145" customWidth="1"/>
    <col min="14344" max="14345" width="1.7109375" style="145" customWidth="1"/>
    <col min="14346" max="14346" width="5" style="145" customWidth="1"/>
    <col min="14347" max="14347" width="2.28515625" style="145" customWidth="1"/>
    <col min="14348" max="14348" width="0.85546875" style="145" customWidth="1"/>
    <col min="14349" max="14349" width="9.140625" style="145" customWidth="1"/>
    <col min="14350" max="14354" width="3.5703125" style="145" customWidth="1"/>
    <col min="14355" max="14355" width="3.28515625" style="145" customWidth="1"/>
    <col min="14356" max="14358" width="3.42578125" style="145" customWidth="1"/>
    <col min="14359" max="14359" width="3.140625" style="145" customWidth="1"/>
    <col min="14360" max="14360" width="3.28515625" style="145" customWidth="1"/>
    <col min="14361" max="14361" width="3.140625" style="145" customWidth="1"/>
    <col min="14362" max="14363" width="3.7109375" style="145" customWidth="1"/>
    <col min="14364" max="14365" width="5" style="145" customWidth="1"/>
    <col min="14366" max="14366" width="4.140625" style="145" customWidth="1"/>
    <col min="14367" max="14367" width="6.5703125" style="145" customWidth="1"/>
    <col min="14368" max="14592" width="9" style="145"/>
    <col min="14593" max="14598" width="9" style="145" customWidth="1"/>
    <col min="14599" max="14599" width="2" style="145" customWidth="1"/>
    <col min="14600" max="14601" width="1.7109375" style="145" customWidth="1"/>
    <col min="14602" max="14602" width="5" style="145" customWidth="1"/>
    <col min="14603" max="14603" width="2.28515625" style="145" customWidth="1"/>
    <col min="14604" max="14604" width="0.85546875" style="145" customWidth="1"/>
    <col min="14605" max="14605" width="9.140625" style="145" customWidth="1"/>
    <col min="14606" max="14610" width="3.5703125" style="145" customWidth="1"/>
    <col min="14611" max="14611" width="3.28515625" style="145" customWidth="1"/>
    <col min="14612" max="14614" width="3.42578125" style="145" customWidth="1"/>
    <col min="14615" max="14615" width="3.140625" style="145" customWidth="1"/>
    <col min="14616" max="14616" width="3.28515625" style="145" customWidth="1"/>
    <col min="14617" max="14617" width="3.140625" style="145" customWidth="1"/>
    <col min="14618" max="14619" width="3.7109375" style="145" customWidth="1"/>
    <col min="14620" max="14621" width="5" style="145" customWidth="1"/>
    <col min="14622" max="14622" width="4.140625" style="145" customWidth="1"/>
    <col min="14623" max="14623" width="6.5703125" style="145" customWidth="1"/>
    <col min="14624" max="14848" width="9" style="145"/>
    <col min="14849" max="14854" width="9" style="145" customWidth="1"/>
    <col min="14855" max="14855" width="2" style="145" customWidth="1"/>
    <col min="14856" max="14857" width="1.7109375" style="145" customWidth="1"/>
    <col min="14858" max="14858" width="5" style="145" customWidth="1"/>
    <col min="14859" max="14859" width="2.28515625" style="145" customWidth="1"/>
    <col min="14860" max="14860" width="0.85546875" style="145" customWidth="1"/>
    <col min="14861" max="14861" width="9.140625" style="145" customWidth="1"/>
    <col min="14862" max="14866" width="3.5703125" style="145" customWidth="1"/>
    <col min="14867" max="14867" width="3.28515625" style="145" customWidth="1"/>
    <col min="14868" max="14870" width="3.42578125" style="145" customWidth="1"/>
    <col min="14871" max="14871" width="3.140625" style="145" customWidth="1"/>
    <col min="14872" max="14872" width="3.28515625" style="145" customWidth="1"/>
    <col min="14873" max="14873" width="3.140625" style="145" customWidth="1"/>
    <col min="14874" max="14875" width="3.7109375" style="145" customWidth="1"/>
    <col min="14876" max="14877" width="5" style="145" customWidth="1"/>
    <col min="14878" max="14878" width="4.140625" style="145" customWidth="1"/>
    <col min="14879" max="14879" width="6.5703125" style="145" customWidth="1"/>
    <col min="14880" max="15104" width="9" style="145"/>
    <col min="15105" max="15110" width="9" style="145" customWidth="1"/>
    <col min="15111" max="15111" width="2" style="145" customWidth="1"/>
    <col min="15112" max="15113" width="1.7109375" style="145" customWidth="1"/>
    <col min="15114" max="15114" width="5" style="145" customWidth="1"/>
    <col min="15115" max="15115" width="2.28515625" style="145" customWidth="1"/>
    <col min="15116" max="15116" width="0.85546875" style="145" customWidth="1"/>
    <col min="15117" max="15117" width="9.140625" style="145" customWidth="1"/>
    <col min="15118" max="15122" width="3.5703125" style="145" customWidth="1"/>
    <col min="15123" max="15123" width="3.28515625" style="145" customWidth="1"/>
    <col min="15124" max="15126" width="3.42578125" style="145" customWidth="1"/>
    <col min="15127" max="15127" width="3.140625" style="145" customWidth="1"/>
    <col min="15128" max="15128" width="3.28515625" style="145" customWidth="1"/>
    <col min="15129" max="15129" width="3.140625" style="145" customWidth="1"/>
    <col min="15130" max="15131" width="3.7109375" style="145" customWidth="1"/>
    <col min="15132" max="15133" width="5" style="145" customWidth="1"/>
    <col min="15134" max="15134" width="4.140625" style="145" customWidth="1"/>
    <col min="15135" max="15135" width="6.5703125" style="145" customWidth="1"/>
    <col min="15136" max="15360" width="9" style="145"/>
    <col min="15361" max="15366" width="9" style="145" customWidth="1"/>
    <col min="15367" max="15367" width="2" style="145" customWidth="1"/>
    <col min="15368" max="15369" width="1.7109375" style="145" customWidth="1"/>
    <col min="15370" max="15370" width="5" style="145" customWidth="1"/>
    <col min="15371" max="15371" width="2.28515625" style="145" customWidth="1"/>
    <col min="15372" max="15372" width="0.85546875" style="145" customWidth="1"/>
    <col min="15373" max="15373" width="9.140625" style="145" customWidth="1"/>
    <col min="15374" max="15378" width="3.5703125" style="145" customWidth="1"/>
    <col min="15379" max="15379" width="3.28515625" style="145" customWidth="1"/>
    <col min="15380" max="15382" width="3.42578125" style="145" customWidth="1"/>
    <col min="15383" max="15383" width="3.140625" style="145" customWidth="1"/>
    <col min="15384" max="15384" width="3.28515625" style="145" customWidth="1"/>
    <col min="15385" max="15385" width="3.140625" style="145" customWidth="1"/>
    <col min="15386" max="15387" width="3.7109375" style="145" customWidth="1"/>
    <col min="15388" max="15389" width="5" style="145" customWidth="1"/>
    <col min="15390" max="15390" width="4.140625" style="145" customWidth="1"/>
    <col min="15391" max="15391" width="6.5703125" style="145" customWidth="1"/>
    <col min="15392" max="15616" width="9" style="145"/>
    <col min="15617" max="15622" width="9" style="145" customWidth="1"/>
    <col min="15623" max="15623" width="2" style="145" customWidth="1"/>
    <col min="15624" max="15625" width="1.7109375" style="145" customWidth="1"/>
    <col min="15626" max="15626" width="5" style="145" customWidth="1"/>
    <col min="15627" max="15627" width="2.28515625" style="145" customWidth="1"/>
    <col min="15628" max="15628" width="0.85546875" style="145" customWidth="1"/>
    <col min="15629" max="15629" width="9.140625" style="145" customWidth="1"/>
    <col min="15630" max="15634" width="3.5703125" style="145" customWidth="1"/>
    <col min="15635" max="15635" width="3.28515625" style="145" customWidth="1"/>
    <col min="15636" max="15638" width="3.42578125" style="145" customWidth="1"/>
    <col min="15639" max="15639" width="3.140625" style="145" customWidth="1"/>
    <col min="15640" max="15640" width="3.28515625" style="145" customWidth="1"/>
    <col min="15641" max="15641" width="3.140625" style="145" customWidth="1"/>
    <col min="15642" max="15643" width="3.7109375" style="145" customWidth="1"/>
    <col min="15644" max="15645" width="5" style="145" customWidth="1"/>
    <col min="15646" max="15646" width="4.140625" style="145" customWidth="1"/>
    <col min="15647" max="15647" width="6.5703125" style="145" customWidth="1"/>
    <col min="15648" max="15872" width="9" style="145"/>
    <col min="15873" max="15878" width="9" style="145" customWidth="1"/>
    <col min="15879" max="15879" width="2" style="145" customWidth="1"/>
    <col min="15880" max="15881" width="1.7109375" style="145" customWidth="1"/>
    <col min="15882" max="15882" width="5" style="145" customWidth="1"/>
    <col min="15883" max="15883" width="2.28515625" style="145" customWidth="1"/>
    <col min="15884" max="15884" width="0.85546875" style="145" customWidth="1"/>
    <col min="15885" max="15885" width="9.140625" style="145" customWidth="1"/>
    <col min="15886" max="15890" width="3.5703125" style="145" customWidth="1"/>
    <col min="15891" max="15891" width="3.28515625" style="145" customWidth="1"/>
    <col min="15892" max="15894" width="3.42578125" style="145" customWidth="1"/>
    <col min="15895" max="15895" width="3.140625" style="145" customWidth="1"/>
    <col min="15896" max="15896" width="3.28515625" style="145" customWidth="1"/>
    <col min="15897" max="15897" width="3.140625" style="145" customWidth="1"/>
    <col min="15898" max="15899" width="3.7109375" style="145" customWidth="1"/>
    <col min="15900" max="15901" width="5" style="145" customWidth="1"/>
    <col min="15902" max="15902" width="4.140625" style="145" customWidth="1"/>
    <col min="15903" max="15903" width="6.5703125" style="145" customWidth="1"/>
    <col min="15904" max="16128" width="9" style="145"/>
    <col min="16129" max="16134" width="9" style="145" customWidth="1"/>
    <col min="16135" max="16135" width="2" style="145" customWidth="1"/>
    <col min="16136" max="16137" width="1.7109375" style="145" customWidth="1"/>
    <col min="16138" max="16138" width="5" style="145" customWidth="1"/>
    <col min="16139" max="16139" width="2.28515625" style="145" customWidth="1"/>
    <col min="16140" max="16140" width="0.85546875" style="145" customWidth="1"/>
    <col min="16141" max="16141" width="9.140625" style="145" customWidth="1"/>
    <col min="16142" max="16146" width="3.5703125" style="145" customWidth="1"/>
    <col min="16147" max="16147" width="3.28515625" style="145" customWidth="1"/>
    <col min="16148" max="16150" width="3.42578125" style="145" customWidth="1"/>
    <col min="16151" max="16151" width="3.140625" style="145" customWidth="1"/>
    <col min="16152" max="16152" width="3.28515625" style="145" customWidth="1"/>
    <col min="16153" max="16153" width="3.140625" style="145" customWidth="1"/>
    <col min="16154" max="16155" width="3.7109375" style="145" customWidth="1"/>
    <col min="16156" max="16157" width="5" style="145" customWidth="1"/>
    <col min="16158" max="16158" width="4.140625" style="145" customWidth="1"/>
    <col min="16159" max="16159" width="6.5703125" style="145" customWidth="1"/>
    <col min="16160" max="16384" width="9" style="145"/>
  </cols>
  <sheetData>
    <row r="1" spans="1:31" ht="13.5" thickBot="1" x14ac:dyDescent="0.25">
      <c r="A1" s="141" t="s">
        <v>171</v>
      </c>
      <c r="B1" s="142"/>
      <c r="C1" s="143"/>
      <c r="D1" s="143"/>
      <c r="E1" s="143"/>
      <c r="F1" s="143"/>
      <c r="G1" s="144"/>
      <c r="H1" s="144"/>
      <c r="I1" s="144"/>
      <c r="J1" s="142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</row>
    <row r="2" spans="1:31" s="146" customFormat="1" ht="30.75" customHeight="1" thickTop="1" thickBot="1" x14ac:dyDescent="0.25">
      <c r="A2" s="710" t="s">
        <v>90</v>
      </c>
      <c r="B2" s="710"/>
      <c r="C2" s="710"/>
      <c r="D2" s="710"/>
      <c r="E2" s="710"/>
      <c r="F2" s="710"/>
      <c r="G2" s="710"/>
      <c r="H2" s="710"/>
      <c r="I2" s="710"/>
      <c r="J2" s="711" t="s">
        <v>160</v>
      </c>
      <c r="K2" s="711"/>
      <c r="L2" s="711"/>
      <c r="M2" s="711"/>
      <c r="N2" s="711" t="s">
        <v>161</v>
      </c>
      <c r="O2" s="711"/>
      <c r="P2" s="711"/>
      <c r="Q2" s="711"/>
      <c r="R2" s="711"/>
      <c r="S2" s="712" t="s">
        <v>168</v>
      </c>
      <c r="T2" s="712"/>
      <c r="U2" s="712"/>
      <c r="V2" s="712"/>
      <c r="W2" s="712"/>
      <c r="X2" s="712"/>
      <c r="Y2" s="712"/>
      <c r="Z2" s="712"/>
      <c r="AA2" s="712"/>
      <c r="AB2" s="713" t="s">
        <v>169</v>
      </c>
      <c r="AC2" s="713"/>
      <c r="AD2" s="713"/>
      <c r="AE2" s="713"/>
    </row>
    <row r="3" spans="1:31" s="146" customFormat="1" ht="13.5" thickTop="1" x14ac:dyDescent="0.2">
      <c r="A3" s="714" t="s">
        <v>91</v>
      </c>
      <c r="B3" s="714"/>
      <c r="C3" s="714"/>
      <c r="D3" s="714"/>
      <c r="E3" s="714"/>
      <c r="F3" s="714"/>
      <c r="G3" s="714"/>
      <c r="H3" s="714"/>
      <c r="I3" s="714"/>
      <c r="J3" s="715">
        <f>Tikslai!K11+Tikslai!K14+Tikslai!K17+Tikslai!K20+Tikslai!K37+Tikslai!K41+Tikslai!K44+Tikslai!K48+Tikslai!K55+Tikslai!K57+Tikslai!K95+Tikslai!K100</f>
        <v>423.9</v>
      </c>
      <c r="K3" s="716"/>
      <c r="L3" s="716"/>
      <c r="M3" s="717"/>
      <c r="N3" s="718">
        <f>Tikslai!O11+Tikslai!O14+Tikslai!O17+Tikslai!O20+Tikslai!O37+Tikslai!O48+Tikslai!O55+Tikslai!O57+Tikslai!O95+Tikslai!O100+Tikslai!O44</f>
        <v>425.8</v>
      </c>
      <c r="O3" s="719"/>
      <c r="P3" s="719"/>
      <c r="Q3" s="719"/>
      <c r="R3" s="720"/>
      <c r="S3" s="718">
        <f>Tikslai!S11+Tikslai!S14+Tikslai!S17+Tikslai!S20+Tikslai!S37+Tikslai!S41+Tikslai!S44+Tikslai!S48+Tikslai!S55+Tikslai!S57+Tikslai!S95+Tikslai!S100</f>
        <v>0</v>
      </c>
      <c r="T3" s="718"/>
      <c r="U3" s="718"/>
      <c r="V3" s="718"/>
      <c r="W3" s="718"/>
      <c r="X3" s="718"/>
      <c r="Y3" s="718"/>
      <c r="Z3" s="718"/>
      <c r="AA3" s="718"/>
      <c r="AB3" s="721"/>
      <c r="AC3" s="721"/>
      <c r="AD3" s="721"/>
      <c r="AE3" s="721"/>
    </row>
    <row r="4" spans="1:31" s="146" customFormat="1" x14ac:dyDescent="0.2">
      <c r="A4" s="696" t="s">
        <v>92</v>
      </c>
      <c r="B4" s="696"/>
      <c r="C4" s="696"/>
      <c r="D4" s="696"/>
      <c r="E4" s="696"/>
      <c r="F4" s="696"/>
      <c r="G4" s="696"/>
      <c r="H4" s="696"/>
      <c r="I4" s="696"/>
      <c r="J4" s="697">
        <f>Tikslai!K23+Tikslai!K25+Tikslai!K27+Tikslai!K29+Tikslai!K31+Tikslai!K33+Tikslai!K38+Tikslai!K49+Tikslai!K62+Tikslai!K65</f>
        <v>215.1</v>
      </c>
      <c r="K4" s="698"/>
      <c r="L4" s="698"/>
      <c r="M4" s="699"/>
      <c r="N4" s="697">
        <f>Tikslai!O23+Tikslai!O25+Tikslai!O27+Tikslai!O29+Tikslai!O31+Tikslai!O33+Tikslai!O38+Tikslai!O49+Tikslai!O62+Tikslai!O65</f>
        <v>295.68700000000001</v>
      </c>
      <c r="O4" s="698"/>
      <c r="P4" s="698"/>
      <c r="Q4" s="698"/>
      <c r="R4" s="699"/>
      <c r="S4" s="697">
        <f>Tikslai!S65+Tikslai!S62+Tikslai!S49+Tikslai!S38+Tikslai!S33+Tikslai!S31+Tikslai!S29+Tikslai!S27+Tikslai!S25+Tikslai!S23</f>
        <v>0</v>
      </c>
      <c r="T4" s="697"/>
      <c r="U4" s="697"/>
      <c r="V4" s="697"/>
      <c r="W4" s="697"/>
      <c r="X4" s="697"/>
      <c r="Y4" s="697"/>
      <c r="Z4" s="697"/>
      <c r="AA4" s="697"/>
      <c r="AB4" s="701"/>
      <c r="AC4" s="701"/>
      <c r="AD4" s="701"/>
      <c r="AE4" s="701"/>
    </row>
    <row r="5" spans="1:31" s="146" customFormat="1" x14ac:dyDescent="0.2">
      <c r="A5" s="696" t="s">
        <v>93</v>
      </c>
      <c r="B5" s="696"/>
      <c r="C5" s="696"/>
      <c r="D5" s="696"/>
      <c r="E5" s="696"/>
      <c r="F5" s="696"/>
      <c r="G5" s="696"/>
      <c r="H5" s="696"/>
      <c r="I5" s="696"/>
      <c r="J5" s="697">
        <v>0</v>
      </c>
      <c r="K5" s="698"/>
      <c r="L5" s="698"/>
      <c r="M5" s="699"/>
      <c r="N5" s="700">
        <v>0</v>
      </c>
      <c r="O5" s="700"/>
      <c r="P5" s="700"/>
      <c r="Q5" s="700"/>
      <c r="R5" s="700"/>
      <c r="S5" s="697">
        <v>0</v>
      </c>
      <c r="T5" s="697"/>
      <c r="U5" s="697"/>
      <c r="V5" s="697"/>
      <c r="W5" s="697"/>
      <c r="X5" s="697"/>
      <c r="Y5" s="697"/>
      <c r="Z5" s="697"/>
      <c r="AA5" s="697"/>
      <c r="AB5" s="701"/>
      <c r="AC5" s="701"/>
      <c r="AD5" s="701"/>
      <c r="AE5" s="701"/>
    </row>
    <row r="6" spans="1:31" s="146" customFormat="1" x14ac:dyDescent="0.2">
      <c r="A6" s="696" t="s">
        <v>94</v>
      </c>
      <c r="B6" s="696"/>
      <c r="C6" s="696"/>
      <c r="D6" s="696"/>
      <c r="E6" s="696"/>
      <c r="F6" s="696"/>
      <c r="G6" s="696"/>
      <c r="H6" s="696"/>
      <c r="I6" s="696"/>
      <c r="J6" s="697">
        <f>Tikslai!K71+Tikslai!K73+Tikslai!K75+Tikslai!K77+Tikslai!K79+Tikslai!K81+Tikslai!K83+Tikslai!K85+Tikslai!K87+Tikslai!K89</f>
        <v>63</v>
      </c>
      <c r="K6" s="698"/>
      <c r="L6" s="698"/>
      <c r="M6" s="699"/>
      <c r="N6" s="697">
        <f>Tikslai!O71+Tikslai!O73+Tikslai!O75+Tikslai!O77+Tikslai!O79+Tikslai!O81+Tikslai!O83+Tikslai!O85+Tikslai!O87+Tikslai!O89</f>
        <v>63</v>
      </c>
      <c r="O6" s="698"/>
      <c r="P6" s="698"/>
      <c r="Q6" s="698"/>
      <c r="R6" s="699"/>
      <c r="S6" s="697">
        <f>Tikslai!S71+Tikslai!S73+Tikslai!S75+Tikslai!S77+Tikslai!S79+Tikslai!S81+Tikslai!S83+Tikslai!S85+Tikslai!S87+Tikslai!S89</f>
        <v>0</v>
      </c>
      <c r="T6" s="697"/>
      <c r="U6" s="697"/>
      <c r="V6" s="697"/>
      <c r="W6" s="697"/>
      <c r="X6" s="697"/>
      <c r="Y6" s="697"/>
      <c r="Z6" s="697"/>
      <c r="AA6" s="697"/>
      <c r="AB6" s="701"/>
      <c r="AC6" s="701"/>
      <c r="AD6" s="701"/>
      <c r="AE6" s="701"/>
    </row>
    <row r="7" spans="1:31" s="146" customFormat="1" x14ac:dyDescent="0.2">
      <c r="A7" s="696" t="s">
        <v>95</v>
      </c>
      <c r="B7" s="696"/>
      <c r="C7" s="696"/>
      <c r="D7" s="696"/>
      <c r="E7" s="696"/>
      <c r="F7" s="696"/>
      <c r="G7" s="696"/>
      <c r="H7" s="696"/>
      <c r="I7" s="696"/>
      <c r="J7" s="697">
        <v>0</v>
      </c>
      <c r="K7" s="698"/>
      <c r="L7" s="698"/>
      <c r="M7" s="699"/>
      <c r="N7" s="700">
        <v>0</v>
      </c>
      <c r="O7" s="700"/>
      <c r="P7" s="700"/>
      <c r="Q7" s="700"/>
      <c r="R7" s="700"/>
      <c r="S7" s="697">
        <v>0</v>
      </c>
      <c r="T7" s="697"/>
      <c r="U7" s="697"/>
      <c r="V7" s="697"/>
      <c r="W7" s="697"/>
      <c r="X7" s="697"/>
      <c r="Y7" s="697"/>
      <c r="Z7" s="697"/>
      <c r="AA7" s="697"/>
      <c r="AB7" s="701"/>
      <c r="AC7" s="701"/>
      <c r="AD7" s="701"/>
      <c r="AE7" s="701"/>
    </row>
    <row r="8" spans="1:31" s="146" customFormat="1" x14ac:dyDescent="0.2">
      <c r="A8" s="707" t="s">
        <v>96</v>
      </c>
      <c r="B8" s="708"/>
      <c r="C8" s="708"/>
      <c r="D8" s="708"/>
      <c r="E8" s="708"/>
      <c r="F8" s="708"/>
      <c r="G8" s="708"/>
      <c r="H8" s="708"/>
      <c r="I8" s="709"/>
      <c r="J8" s="697">
        <v>0</v>
      </c>
      <c r="K8" s="698"/>
      <c r="L8" s="698"/>
      <c r="M8" s="699"/>
      <c r="N8" s="700">
        <v>0</v>
      </c>
      <c r="O8" s="700"/>
      <c r="P8" s="700"/>
      <c r="Q8" s="700"/>
      <c r="R8" s="700"/>
      <c r="S8" s="700">
        <v>0</v>
      </c>
      <c r="T8" s="700"/>
      <c r="U8" s="700"/>
      <c r="V8" s="700"/>
      <c r="W8" s="700"/>
      <c r="X8" s="700"/>
      <c r="Y8" s="700"/>
      <c r="Z8" s="700"/>
      <c r="AA8" s="700"/>
      <c r="AB8" s="701"/>
      <c r="AC8" s="701"/>
      <c r="AD8" s="701"/>
      <c r="AE8" s="701"/>
    </row>
    <row r="9" spans="1:31" s="146" customFormat="1" x14ac:dyDescent="0.2">
      <c r="A9" s="696" t="s">
        <v>97</v>
      </c>
      <c r="B9" s="696"/>
      <c r="C9" s="696"/>
      <c r="D9" s="696"/>
      <c r="E9" s="696"/>
      <c r="F9" s="696"/>
      <c r="G9" s="696"/>
      <c r="H9" s="696"/>
      <c r="I9" s="696"/>
      <c r="J9" s="697">
        <v>0</v>
      </c>
      <c r="K9" s="698"/>
      <c r="L9" s="698"/>
      <c r="M9" s="699"/>
      <c r="N9" s="700">
        <v>0</v>
      </c>
      <c r="O9" s="700"/>
      <c r="P9" s="700"/>
      <c r="Q9" s="700"/>
      <c r="R9" s="700"/>
      <c r="S9" s="697">
        <v>0</v>
      </c>
      <c r="T9" s="697"/>
      <c r="U9" s="697"/>
      <c r="V9" s="697"/>
      <c r="W9" s="697"/>
      <c r="X9" s="697"/>
      <c r="Y9" s="697"/>
      <c r="Z9" s="697"/>
      <c r="AA9" s="697"/>
      <c r="AB9" s="701"/>
      <c r="AC9" s="701"/>
      <c r="AD9" s="701"/>
      <c r="AE9" s="701"/>
    </row>
    <row r="10" spans="1:31" s="146" customFormat="1" x14ac:dyDescent="0.2">
      <c r="A10" s="696" t="s">
        <v>98</v>
      </c>
      <c r="B10" s="696"/>
      <c r="C10" s="696"/>
      <c r="D10" s="696"/>
      <c r="E10" s="696"/>
      <c r="F10" s="696"/>
      <c r="G10" s="696"/>
      <c r="H10" s="696"/>
      <c r="I10" s="696"/>
      <c r="J10" s="697">
        <v>0</v>
      </c>
      <c r="K10" s="698"/>
      <c r="L10" s="698"/>
      <c r="M10" s="699"/>
      <c r="N10" s="697">
        <v>0</v>
      </c>
      <c r="O10" s="698"/>
      <c r="P10" s="698"/>
      <c r="Q10" s="698"/>
      <c r="R10" s="699"/>
      <c r="S10" s="697">
        <v>0</v>
      </c>
      <c r="T10" s="697"/>
      <c r="U10" s="697"/>
      <c r="V10" s="697"/>
      <c r="W10" s="697"/>
      <c r="X10" s="697"/>
      <c r="Y10" s="697"/>
      <c r="Z10" s="697"/>
      <c r="AA10" s="697"/>
      <c r="AB10" s="701"/>
      <c r="AC10" s="701"/>
      <c r="AD10" s="701"/>
      <c r="AE10" s="701"/>
    </row>
    <row r="11" spans="1:31" s="146" customFormat="1" x14ac:dyDescent="0.2">
      <c r="A11" s="696" t="s">
        <v>99</v>
      </c>
      <c r="B11" s="696"/>
      <c r="C11" s="696"/>
      <c r="D11" s="696"/>
      <c r="E11" s="696"/>
      <c r="F11" s="696"/>
      <c r="G11" s="696"/>
      <c r="H11" s="696"/>
      <c r="I11" s="696"/>
      <c r="J11" s="697">
        <v>0</v>
      </c>
      <c r="K11" s="698"/>
      <c r="L11" s="698"/>
      <c r="M11" s="699"/>
      <c r="N11" s="700">
        <v>0</v>
      </c>
      <c r="O11" s="700"/>
      <c r="P11" s="700"/>
      <c r="Q11" s="700"/>
      <c r="R11" s="700"/>
      <c r="S11" s="697">
        <v>0</v>
      </c>
      <c r="T11" s="697"/>
      <c r="U11" s="697"/>
      <c r="V11" s="697"/>
      <c r="W11" s="697"/>
      <c r="X11" s="697"/>
      <c r="Y11" s="697"/>
      <c r="Z11" s="697"/>
      <c r="AA11" s="697"/>
      <c r="AB11" s="701"/>
      <c r="AC11" s="701"/>
      <c r="AD11" s="701"/>
      <c r="AE11" s="701"/>
    </row>
    <row r="12" spans="1:31" s="146" customFormat="1" x14ac:dyDescent="0.2">
      <c r="A12" s="707" t="s">
        <v>100</v>
      </c>
      <c r="B12" s="708"/>
      <c r="C12" s="708"/>
      <c r="D12" s="708"/>
      <c r="E12" s="708"/>
      <c r="F12" s="708"/>
      <c r="G12" s="708"/>
      <c r="H12" s="708"/>
      <c r="I12" s="709"/>
      <c r="J12" s="697">
        <f>Tikslai!K61</f>
        <v>0</v>
      </c>
      <c r="K12" s="698"/>
      <c r="L12" s="698"/>
      <c r="M12" s="699"/>
      <c r="N12" s="700">
        <v>0</v>
      </c>
      <c r="O12" s="700"/>
      <c r="P12" s="700"/>
      <c r="Q12" s="700"/>
      <c r="R12" s="700"/>
      <c r="S12" s="700">
        <v>0</v>
      </c>
      <c r="T12" s="700"/>
      <c r="U12" s="700"/>
      <c r="V12" s="700"/>
      <c r="W12" s="700"/>
      <c r="X12" s="700"/>
      <c r="Y12" s="700"/>
      <c r="Z12" s="700"/>
      <c r="AA12" s="700"/>
      <c r="AB12" s="701"/>
      <c r="AC12" s="701"/>
      <c r="AD12" s="701"/>
      <c r="AE12" s="701"/>
    </row>
    <row r="13" spans="1:31" s="146" customFormat="1" x14ac:dyDescent="0.2">
      <c r="A13" s="696" t="s">
        <v>101</v>
      </c>
      <c r="B13" s="696"/>
      <c r="C13" s="696"/>
      <c r="D13" s="696"/>
      <c r="E13" s="696"/>
      <c r="F13" s="696"/>
      <c r="G13" s="696"/>
      <c r="H13" s="696"/>
      <c r="I13" s="696"/>
      <c r="J13" s="697">
        <v>0</v>
      </c>
      <c r="K13" s="698"/>
      <c r="L13" s="698"/>
      <c r="M13" s="699"/>
      <c r="N13" s="700">
        <v>0</v>
      </c>
      <c r="O13" s="700"/>
      <c r="P13" s="700"/>
      <c r="Q13" s="700"/>
      <c r="R13" s="700"/>
      <c r="S13" s="697">
        <v>0</v>
      </c>
      <c r="T13" s="697"/>
      <c r="U13" s="697"/>
      <c r="V13" s="697"/>
      <c r="W13" s="697"/>
      <c r="X13" s="697"/>
      <c r="Y13" s="697"/>
      <c r="Z13" s="697"/>
      <c r="AA13" s="697"/>
      <c r="AB13" s="701"/>
      <c r="AC13" s="701"/>
      <c r="AD13" s="701"/>
      <c r="AE13" s="701"/>
    </row>
    <row r="14" spans="1:31" s="146" customFormat="1" x14ac:dyDescent="0.2">
      <c r="A14" s="696" t="s">
        <v>102</v>
      </c>
      <c r="B14" s="696"/>
      <c r="C14" s="696"/>
      <c r="D14" s="696"/>
      <c r="E14" s="696"/>
      <c r="F14" s="696"/>
      <c r="G14" s="696"/>
      <c r="H14" s="696"/>
      <c r="I14" s="696"/>
      <c r="J14" s="697">
        <f>Tikslai!K12+Tikslai!K15+Tikslai!K18+Tikslai!K21+Tikslai!K39+Tikslai!K50+Tikslai!K96+Tikslai!K101</f>
        <v>0</v>
      </c>
      <c r="K14" s="698"/>
      <c r="L14" s="698"/>
      <c r="M14" s="699"/>
      <c r="N14" s="700">
        <f>Tikslai!O12+Tikslai!O15+Tikslai!O18+Tikslai!O21+Tikslai!O39+Tikslai!O50+Tikslai!O96+Tikslai!O101</f>
        <v>0</v>
      </c>
      <c r="O14" s="700"/>
      <c r="P14" s="700"/>
      <c r="Q14" s="700"/>
      <c r="R14" s="700"/>
      <c r="S14" s="697">
        <v>0</v>
      </c>
      <c r="T14" s="697"/>
      <c r="U14" s="697"/>
      <c r="V14" s="697"/>
      <c r="W14" s="697"/>
      <c r="X14" s="697"/>
      <c r="Y14" s="697"/>
      <c r="Z14" s="697"/>
      <c r="AA14" s="697"/>
      <c r="AB14" s="701"/>
      <c r="AC14" s="701"/>
      <c r="AD14" s="701"/>
      <c r="AE14" s="701"/>
    </row>
    <row r="15" spans="1:31" s="146" customFormat="1" ht="13.5" thickBot="1" x14ac:dyDescent="0.25">
      <c r="A15" s="702" t="s">
        <v>26</v>
      </c>
      <c r="B15" s="702"/>
      <c r="C15" s="702"/>
      <c r="D15" s="702"/>
      <c r="E15" s="702"/>
      <c r="F15" s="702"/>
      <c r="G15" s="702"/>
      <c r="H15" s="702"/>
      <c r="I15" s="702"/>
      <c r="J15" s="703">
        <f>SUM(J3:M14)</f>
        <v>702</v>
      </c>
      <c r="K15" s="704"/>
      <c r="L15" s="704"/>
      <c r="M15" s="705"/>
      <c r="N15" s="703">
        <f>SUM(N3:R14)</f>
        <v>784.48700000000008</v>
      </c>
      <c r="O15" s="704"/>
      <c r="P15" s="704"/>
      <c r="Q15" s="704"/>
      <c r="R15" s="705"/>
      <c r="S15" s="703">
        <f>SUM(S3:AA14)</f>
        <v>0</v>
      </c>
      <c r="T15" s="703"/>
      <c r="U15" s="703"/>
      <c r="V15" s="703"/>
      <c r="W15" s="703"/>
      <c r="X15" s="703"/>
      <c r="Y15" s="703"/>
      <c r="Z15" s="703"/>
      <c r="AA15" s="703"/>
      <c r="AB15" s="706"/>
      <c r="AC15" s="706"/>
      <c r="AD15" s="706"/>
      <c r="AE15" s="706"/>
    </row>
    <row r="16" spans="1:31" ht="13.5" thickTop="1" x14ac:dyDescent="0.2"/>
  </sheetData>
  <mergeCells count="70">
    <mergeCell ref="A3:I3"/>
    <mergeCell ref="J3:M3"/>
    <mergeCell ref="N3:R3"/>
    <mergeCell ref="S3:AA3"/>
    <mergeCell ref="AB3:AE3"/>
    <mergeCell ref="A2:I2"/>
    <mergeCell ref="J2:M2"/>
    <mergeCell ref="N2:R2"/>
    <mergeCell ref="S2:AA2"/>
    <mergeCell ref="AB2:AE2"/>
    <mergeCell ref="A5:I5"/>
    <mergeCell ref="J5:M5"/>
    <mergeCell ref="N5:R5"/>
    <mergeCell ref="S5:AA5"/>
    <mergeCell ref="AB5:AE5"/>
    <mergeCell ref="A4:I4"/>
    <mergeCell ref="J4:M4"/>
    <mergeCell ref="N4:R4"/>
    <mergeCell ref="S4:AA4"/>
    <mergeCell ref="AB4:AE4"/>
    <mergeCell ref="A7:I7"/>
    <mergeCell ref="J7:M7"/>
    <mergeCell ref="N7:R7"/>
    <mergeCell ref="S7:AA7"/>
    <mergeCell ref="AB7:AE7"/>
    <mergeCell ref="A6:I6"/>
    <mergeCell ref="J6:M6"/>
    <mergeCell ref="N6:R6"/>
    <mergeCell ref="S6:AA6"/>
    <mergeCell ref="AB6:AE6"/>
    <mergeCell ref="A9:I9"/>
    <mergeCell ref="J9:M9"/>
    <mergeCell ref="N9:R9"/>
    <mergeCell ref="S9:AA9"/>
    <mergeCell ref="AB9:AE9"/>
    <mergeCell ref="A8:I8"/>
    <mergeCell ref="J8:M8"/>
    <mergeCell ref="N8:R8"/>
    <mergeCell ref="S8:AA8"/>
    <mergeCell ref="AB8:AE8"/>
    <mergeCell ref="A11:I11"/>
    <mergeCell ref="J11:M11"/>
    <mergeCell ref="N11:R11"/>
    <mergeCell ref="S11:AA11"/>
    <mergeCell ref="AB11:AE11"/>
    <mergeCell ref="A10:I10"/>
    <mergeCell ref="J10:M10"/>
    <mergeCell ref="N10:R10"/>
    <mergeCell ref="S10:AA10"/>
    <mergeCell ref="AB10:AE10"/>
    <mergeCell ref="A13:I13"/>
    <mergeCell ref="J13:M13"/>
    <mergeCell ref="N13:R13"/>
    <mergeCell ref="S13:AA13"/>
    <mergeCell ref="AB13:AE13"/>
    <mergeCell ref="A12:I12"/>
    <mergeCell ref="J12:M12"/>
    <mergeCell ref="N12:R12"/>
    <mergeCell ref="S12:AA12"/>
    <mergeCell ref="AB12:AE12"/>
    <mergeCell ref="A15:I15"/>
    <mergeCell ref="J15:M15"/>
    <mergeCell ref="N15:R15"/>
    <mergeCell ref="S15:AA15"/>
    <mergeCell ref="AB15:AE15"/>
    <mergeCell ref="A14:I14"/>
    <mergeCell ref="J14:M14"/>
    <mergeCell ref="N14:R14"/>
    <mergeCell ref="S14:AA14"/>
    <mergeCell ref="AB14:AE14"/>
  </mergeCells>
  <pageMargins left="0.7" right="0.7" top="0.75" bottom="0.75" header="0.3" footer="0.3"/>
  <pageSetup paperSize="9" scale="8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workbookViewId="0">
      <selection activeCell="W6" sqref="W6"/>
    </sheetView>
  </sheetViews>
  <sheetFormatPr defaultRowHeight="15" x14ac:dyDescent="0.25"/>
  <cols>
    <col min="1" max="1" width="3.28515625" customWidth="1"/>
    <col min="2" max="2" width="2.85546875" customWidth="1"/>
    <col min="4" max="4" width="4.85546875" customWidth="1"/>
    <col min="5" max="5" width="4.140625" customWidth="1"/>
    <col min="6" max="6" width="7.28515625" customWidth="1"/>
    <col min="7" max="7" width="7.42578125" customWidth="1"/>
    <col min="8" max="8" width="6.5703125" customWidth="1"/>
    <col min="9" max="9" width="5.7109375" customWidth="1"/>
    <col min="10" max="10" width="7.28515625" customWidth="1"/>
    <col min="11" max="11" width="7.42578125" customWidth="1"/>
    <col min="12" max="12" width="6.7109375" customWidth="1"/>
    <col min="13" max="13" width="6.42578125" customWidth="1"/>
    <col min="14" max="14" width="8.42578125" customWidth="1"/>
    <col min="15" max="15" width="7" customWidth="1"/>
    <col min="16" max="16" width="6.5703125" customWidth="1"/>
    <col min="17" max="17" width="5.7109375" customWidth="1"/>
    <col min="18" max="18" width="7.140625" customWidth="1"/>
    <col min="19" max="19" width="7.42578125" customWidth="1"/>
    <col min="20" max="20" width="7.28515625" customWidth="1"/>
    <col min="21" max="21" width="6.140625" customWidth="1"/>
    <col min="257" max="257" width="3.28515625" customWidth="1"/>
    <col min="258" max="258" width="2.85546875" customWidth="1"/>
    <col min="260" max="260" width="4.85546875" customWidth="1"/>
    <col min="261" max="261" width="4.140625" customWidth="1"/>
    <col min="262" max="262" width="7.28515625" customWidth="1"/>
    <col min="263" max="263" width="7.42578125" customWidth="1"/>
    <col min="264" max="264" width="6.5703125" customWidth="1"/>
    <col min="265" max="265" width="5.7109375" customWidth="1"/>
    <col min="266" max="266" width="7.28515625" customWidth="1"/>
    <col min="267" max="267" width="7.42578125" customWidth="1"/>
    <col min="268" max="268" width="6.7109375" customWidth="1"/>
    <col min="269" max="270" width="6.42578125" customWidth="1"/>
    <col min="271" max="271" width="7" customWidth="1"/>
    <col min="272" max="272" width="6.5703125" customWidth="1"/>
    <col min="273" max="273" width="5.7109375" customWidth="1"/>
    <col min="274" max="274" width="7.140625" customWidth="1"/>
    <col min="275" max="275" width="7.42578125" customWidth="1"/>
    <col min="276" max="276" width="7.28515625" customWidth="1"/>
    <col min="277" max="277" width="6.140625" customWidth="1"/>
    <col min="513" max="513" width="3.28515625" customWidth="1"/>
    <col min="514" max="514" width="2.85546875" customWidth="1"/>
    <col min="516" max="516" width="4.85546875" customWidth="1"/>
    <col min="517" max="517" width="4.140625" customWidth="1"/>
    <col min="518" max="518" width="7.28515625" customWidth="1"/>
    <col min="519" max="519" width="7.42578125" customWidth="1"/>
    <col min="520" max="520" width="6.5703125" customWidth="1"/>
    <col min="521" max="521" width="5.7109375" customWidth="1"/>
    <col min="522" max="522" width="7.28515625" customWidth="1"/>
    <col min="523" max="523" width="7.42578125" customWidth="1"/>
    <col min="524" max="524" width="6.7109375" customWidth="1"/>
    <col min="525" max="526" width="6.42578125" customWidth="1"/>
    <col min="527" max="527" width="7" customWidth="1"/>
    <col min="528" max="528" width="6.5703125" customWidth="1"/>
    <col min="529" max="529" width="5.7109375" customWidth="1"/>
    <col min="530" max="530" width="7.140625" customWidth="1"/>
    <col min="531" max="531" width="7.42578125" customWidth="1"/>
    <col min="532" max="532" width="7.28515625" customWidth="1"/>
    <col min="533" max="533" width="6.140625" customWidth="1"/>
    <col min="769" max="769" width="3.28515625" customWidth="1"/>
    <col min="770" max="770" width="2.85546875" customWidth="1"/>
    <col min="772" max="772" width="4.85546875" customWidth="1"/>
    <col min="773" max="773" width="4.140625" customWidth="1"/>
    <col min="774" max="774" width="7.28515625" customWidth="1"/>
    <col min="775" max="775" width="7.42578125" customWidth="1"/>
    <col min="776" max="776" width="6.5703125" customWidth="1"/>
    <col min="777" max="777" width="5.7109375" customWidth="1"/>
    <col min="778" max="778" width="7.28515625" customWidth="1"/>
    <col min="779" max="779" width="7.42578125" customWidth="1"/>
    <col min="780" max="780" width="6.7109375" customWidth="1"/>
    <col min="781" max="782" width="6.42578125" customWidth="1"/>
    <col min="783" max="783" width="7" customWidth="1"/>
    <col min="784" max="784" width="6.5703125" customWidth="1"/>
    <col min="785" max="785" width="5.7109375" customWidth="1"/>
    <col min="786" max="786" width="7.140625" customWidth="1"/>
    <col min="787" max="787" width="7.42578125" customWidth="1"/>
    <col min="788" max="788" width="7.28515625" customWidth="1"/>
    <col min="789" max="789" width="6.140625" customWidth="1"/>
    <col min="1025" max="1025" width="3.28515625" customWidth="1"/>
    <col min="1026" max="1026" width="2.85546875" customWidth="1"/>
    <col min="1028" max="1028" width="4.85546875" customWidth="1"/>
    <col min="1029" max="1029" width="4.140625" customWidth="1"/>
    <col min="1030" max="1030" width="7.28515625" customWidth="1"/>
    <col min="1031" max="1031" width="7.42578125" customWidth="1"/>
    <col min="1032" max="1032" width="6.5703125" customWidth="1"/>
    <col min="1033" max="1033" width="5.7109375" customWidth="1"/>
    <col min="1034" max="1034" width="7.28515625" customWidth="1"/>
    <col min="1035" max="1035" width="7.42578125" customWidth="1"/>
    <col min="1036" max="1036" width="6.7109375" customWidth="1"/>
    <col min="1037" max="1038" width="6.42578125" customWidth="1"/>
    <col min="1039" max="1039" width="7" customWidth="1"/>
    <col min="1040" max="1040" width="6.5703125" customWidth="1"/>
    <col min="1041" max="1041" width="5.7109375" customWidth="1"/>
    <col min="1042" max="1042" width="7.140625" customWidth="1"/>
    <col min="1043" max="1043" width="7.42578125" customWidth="1"/>
    <col min="1044" max="1044" width="7.28515625" customWidth="1"/>
    <col min="1045" max="1045" width="6.140625" customWidth="1"/>
    <col min="1281" max="1281" width="3.28515625" customWidth="1"/>
    <col min="1282" max="1282" width="2.85546875" customWidth="1"/>
    <col min="1284" max="1284" width="4.85546875" customWidth="1"/>
    <col min="1285" max="1285" width="4.140625" customWidth="1"/>
    <col min="1286" max="1286" width="7.28515625" customWidth="1"/>
    <col min="1287" max="1287" width="7.42578125" customWidth="1"/>
    <col min="1288" max="1288" width="6.5703125" customWidth="1"/>
    <col min="1289" max="1289" width="5.7109375" customWidth="1"/>
    <col min="1290" max="1290" width="7.28515625" customWidth="1"/>
    <col min="1291" max="1291" width="7.42578125" customWidth="1"/>
    <col min="1292" max="1292" width="6.7109375" customWidth="1"/>
    <col min="1293" max="1294" width="6.42578125" customWidth="1"/>
    <col min="1295" max="1295" width="7" customWidth="1"/>
    <col min="1296" max="1296" width="6.5703125" customWidth="1"/>
    <col min="1297" max="1297" width="5.7109375" customWidth="1"/>
    <col min="1298" max="1298" width="7.140625" customWidth="1"/>
    <col min="1299" max="1299" width="7.42578125" customWidth="1"/>
    <col min="1300" max="1300" width="7.28515625" customWidth="1"/>
    <col min="1301" max="1301" width="6.140625" customWidth="1"/>
    <col min="1537" max="1537" width="3.28515625" customWidth="1"/>
    <col min="1538" max="1538" width="2.85546875" customWidth="1"/>
    <col min="1540" max="1540" width="4.85546875" customWidth="1"/>
    <col min="1541" max="1541" width="4.140625" customWidth="1"/>
    <col min="1542" max="1542" width="7.28515625" customWidth="1"/>
    <col min="1543" max="1543" width="7.42578125" customWidth="1"/>
    <col min="1544" max="1544" width="6.5703125" customWidth="1"/>
    <col min="1545" max="1545" width="5.7109375" customWidth="1"/>
    <col min="1546" max="1546" width="7.28515625" customWidth="1"/>
    <col min="1547" max="1547" width="7.42578125" customWidth="1"/>
    <col min="1548" max="1548" width="6.7109375" customWidth="1"/>
    <col min="1549" max="1550" width="6.42578125" customWidth="1"/>
    <col min="1551" max="1551" width="7" customWidth="1"/>
    <col min="1552" max="1552" width="6.5703125" customWidth="1"/>
    <col min="1553" max="1553" width="5.7109375" customWidth="1"/>
    <col min="1554" max="1554" width="7.140625" customWidth="1"/>
    <col min="1555" max="1555" width="7.42578125" customWidth="1"/>
    <col min="1556" max="1556" width="7.28515625" customWidth="1"/>
    <col min="1557" max="1557" width="6.140625" customWidth="1"/>
    <col min="1793" max="1793" width="3.28515625" customWidth="1"/>
    <col min="1794" max="1794" width="2.85546875" customWidth="1"/>
    <col min="1796" max="1796" width="4.85546875" customWidth="1"/>
    <col min="1797" max="1797" width="4.140625" customWidth="1"/>
    <col min="1798" max="1798" width="7.28515625" customWidth="1"/>
    <col min="1799" max="1799" width="7.42578125" customWidth="1"/>
    <col min="1800" max="1800" width="6.5703125" customWidth="1"/>
    <col min="1801" max="1801" width="5.7109375" customWidth="1"/>
    <col min="1802" max="1802" width="7.28515625" customWidth="1"/>
    <col min="1803" max="1803" width="7.42578125" customWidth="1"/>
    <col min="1804" max="1804" width="6.7109375" customWidth="1"/>
    <col min="1805" max="1806" width="6.42578125" customWidth="1"/>
    <col min="1807" max="1807" width="7" customWidth="1"/>
    <col min="1808" max="1808" width="6.5703125" customWidth="1"/>
    <col min="1809" max="1809" width="5.7109375" customWidth="1"/>
    <col min="1810" max="1810" width="7.140625" customWidth="1"/>
    <col min="1811" max="1811" width="7.42578125" customWidth="1"/>
    <col min="1812" max="1812" width="7.28515625" customWidth="1"/>
    <col min="1813" max="1813" width="6.140625" customWidth="1"/>
    <col min="2049" max="2049" width="3.28515625" customWidth="1"/>
    <col min="2050" max="2050" width="2.85546875" customWidth="1"/>
    <col min="2052" max="2052" width="4.85546875" customWidth="1"/>
    <col min="2053" max="2053" width="4.140625" customWidth="1"/>
    <col min="2054" max="2054" width="7.28515625" customWidth="1"/>
    <col min="2055" max="2055" width="7.42578125" customWidth="1"/>
    <col min="2056" max="2056" width="6.5703125" customWidth="1"/>
    <col min="2057" max="2057" width="5.7109375" customWidth="1"/>
    <col min="2058" max="2058" width="7.28515625" customWidth="1"/>
    <col min="2059" max="2059" width="7.42578125" customWidth="1"/>
    <col min="2060" max="2060" width="6.7109375" customWidth="1"/>
    <col min="2061" max="2062" width="6.42578125" customWidth="1"/>
    <col min="2063" max="2063" width="7" customWidth="1"/>
    <col min="2064" max="2064" width="6.5703125" customWidth="1"/>
    <col min="2065" max="2065" width="5.7109375" customWidth="1"/>
    <col min="2066" max="2066" width="7.140625" customWidth="1"/>
    <col min="2067" max="2067" width="7.42578125" customWidth="1"/>
    <col min="2068" max="2068" width="7.28515625" customWidth="1"/>
    <col min="2069" max="2069" width="6.140625" customWidth="1"/>
    <col min="2305" max="2305" width="3.28515625" customWidth="1"/>
    <col min="2306" max="2306" width="2.85546875" customWidth="1"/>
    <col min="2308" max="2308" width="4.85546875" customWidth="1"/>
    <col min="2309" max="2309" width="4.140625" customWidth="1"/>
    <col min="2310" max="2310" width="7.28515625" customWidth="1"/>
    <col min="2311" max="2311" width="7.42578125" customWidth="1"/>
    <col min="2312" max="2312" width="6.5703125" customWidth="1"/>
    <col min="2313" max="2313" width="5.7109375" customWidth="1"/>
    <col min="2314" max="2314" width="7.28515625" customWidth="1"/>
    <col min="2315" max="2315" width="7.42578125" customWidth="1"/>
    <col min="2316" max="2316" width="6.7109375" customWidth="1"/>
    <col min="2317" max="2318" width="6.42578125" customWidth="1"/>
    <col min="2319" max="2319" width="7" customWidth="1"/>
    <col min="2320" max="2320" width="6.5703125" customWidth="1"/>
    <col min="2321" max="2321" width="5.7109375" customWidth="1"/>
    <col min="2322" max="2322" width="7.140625" customWidth="1"/>
    <col min="2323" max="2323" width="7.42578125" customWidth="1"/>
    <col min="2324" max="2324" width="7.28515625" customWidth="1"/>
    <col min="2325" max="2325" width="6.140625" customWidth="1"/>
    <col min="2561" max="2561" width="3.28515625" customWidth="1"/>
    <col min="2562" max="2562" width="2.85546875" customWidth="1"/>
    <col min="2564" max="2564" width="4.85546875" customWidth="1"/>
    <col min="2565" max="2565" width="4.140625" customWidth="1"/>
    <col min="2566" max="2566" width="7.28515625" customWidth="1"/>
    <col min="2567" max="2567" width="7.42578125" customWidth="1"/>
    <col min="2568" max="2568" width="6.5703125" customWidth="1"/>
    <col min="2569" max="2569" width="5.7109375" customWidth="1"/>
    <col min="2570" max="2570" width="7.28515625" customWidth="1"/>
    <col min="2571" max="2571" width="7.42578125" customWidth="1"/>
    <col min="2572" max="2572" width="6.7109375" customWidth="1"/>
    <col min="2573" max="2574" width="6.42578125" customWidth="1"/>
    <col min="2575" max="2575" width="7" customWidth="1"/>
    <col min="2576" max="2576" width="6.5703125" customWidth="1"/>
    <col min="2577" max="2577" width="5.7109375" customWidth="1"/>
    <col min="2578" max="2578" width="7.140625" customWidth="1"/>
    <col min="2579" max="2579" width="7.42578125" customWidth="1"/>
    <col min="2580" max="2580" width="7.28515625" customWidth="1"/>
    <col min="2581" max="2581" width="6.140625" customWidth="1"/>
    <col min="2817" max="2817" width="3.28515625" customWidth="1"/>
    <col min="2818" max="2818" width="2.85546875" customWidth="1"/>
    <col min="2820" max="2820" width="4.85546875" customWidth="1"/>
    <col min="2821" max="2821" width="4.140625" customWidth="1"/>
    <col min="2822" max="2822" width="7.28515625" customWidth="1"/>
    <col min="2823" max="2823" width="7.42578125" customWidth="1"/>
    <col min="2824" max="2824" width="6.5703125" customWidth="1"/>
    <col min="2825" max="2825" width="5.7109375" customWidth="1"/>
    <col min="2826" max="2826" width="7.28515625" customWidth="1"/>
    <col min="2827" max="2827" width="7.42578125" customWidth="1"/>
    <col min="2828" max="2828" width="6.7109375" customWidth="1"/>
    <col min="2829" max="2830" width="6.42578125" customWidth="1"/>
    <col min="2831" max="2831" width="7" customWidth="1"/>
    <col min="2832" max="2832" width="6.5703125" customWidth="1"/>
    <col min="2833" max="2833" width="5.7109375" customWidth="1"/>
    <col min="2834" max="2834" width="7.140625" customWidth="1"/>
    <col min="2835" max="2835" width="7.42578125" customWidth="1"/>
    <col min="2836" max="2836" width="7.28515625" customWidth="1"/>
    <col min="2837" max="2837" width="6.140625" customWidth="1"/>
    <col min="3073" max="3073" width="3.28515625" customWidth="1"/>
    <col min="3074" max="3074" width="2.85546875" customWidth="1"/>
    <col min="3076" max="3076" width="4.85546875" customWidth="1"/>
    <col min="3077" max="3077" width="4.140625" customWidth="1"/>
    <col min="3078" max="3078" width="7.28515625" customWidth="1"/>
    <col min="3079" max="3079" width="7.42578125" customWidth="1"/>
    <col min="3080" max="3080" width="6.5703125" customWidth="1"/>
    <col min="3081" max="3081" width="5.7109375" customWidth="1"/>
    <col min="3082" max="3082" width="7.28515625" customWidth="1"/>
    <col min="3083" max="3083" width="7.42578125" customWidth="1"/>
    <col min="3084" max="3084" width="6.7109375" customWidth="1"/>
    <col min="3085" max="3086" width="6.42578125" customWidth="1"/>
    <col min="3087" max="3087" width="7" customWidth="1"/>
    <col min="3088" max="3088" width="6.5703125" customWidth="1"/>
    <col min="3089" max="3089" width="5.7109375" customWidth="1"/>
    <col min="3090" max="3090" width="7.140625" customWidth="1"/>
    <col min="3091" max="3091" width="7.42578125" customWidth="1"/>
    <col min="3092" max="3092" width="7.28515625" customWidth="1"/>
    <col min="3093" max="3093" width="6.140625" customWidth="1"/>
    <col min="3329" max="3329" width="3.28515625" customWidth="1"/>
    <col min="3330" max="3330" width="2.85546875" customWidth="1"/>
    <col min="3332" max="3332" width="4.85546875" customWidth="1"/>
    <col min="3333" max="3333" width="4.140625" customWidth="1"/>
    <col min="3334" max="3334" width="7.28515625" customWidth="1"/>
    <col min="3335" max="3335" width="7.42578125" customWidth="1"/>
    <col min="3336" max="3336" width="6.5703125" customWidth="1"/>
    <col min="3337" max="3337" width="5.7109375" customWidth="1"/>
    <col min="3338" max="3338" width="7.28515625" customWidth="1"/>
    <col min="3339" max="3339" width="7.42578125" customWidth="1"/>
    <col min="3340" max="3340" width="6.7109375" customWidth="1"/>
    <col min="3341" max="3342" width="6.42578125" customWidth="1"/>
    <col min="3343" max="3343" width="7" customWidth="1"/>
    <col min="3344" max="3344" width="6.5703125" customWidth="1"/>
    <col min="3345" max="3345" width="5.7109375" customWidth="1"/>
    <col min="3346" max="3346" width="7.140625" customWidth="1"/>
    <col min="3347" max="3347" width="7.42578125" customWidth="1"/>
    <col min="3348" max="3348" width="7.28515625" customWidth="1"/>
    <col min="3349" max="3349" width="6.140625" customWidth="1"/>
    <col min="3585" max="3585" width="3.28515625" customWidth="1"/>
    <col min="3586" max="3586" width="2.85546875" customWidth="1"/>
    <col min="3588" max="3588" width="4.85546875" customWidth="1"/>
    <col min="3589" max="3589" width="4.140625" customWidth="1"/>
    <col min="3590" max="3590" width="7.28515625" customWidth="1"/>
    <col min="3591" max="3591" width="7.42578125" customWidth="1"/>
    <col min="3592" max="3592" width="6.5703125" customWidth="1"/>
    <col min="3593" max="3593" width="5.7109375" customWidth="1"/>
    <col min="3594" max="3594" width="7.28515625" customWidth="1"/>
    <col min="3595" max="3595" width="7.42578125" customWidth="1"/>
    <col min="3596" max="3596" width="6.7109375" customWidth="1"/>
    <col min="3597" max="3598" width="6.42578125" customWidth="1"/>
    <col min="3599" max="3599" width="7" customWidth="1"/>
    <col min="3600" max="3600" width="6.5703125" customWidth="1"/>
    <col min="3601" max="3601" width="5.7109375" customWidth="1"/>
    <col min="3602" max="3602" width="7.140625" customWidth="1"/>
    <col min="3603" max="3603" width="7.42578125" customWidth="1"/>
    <col min="3604" max="3604" width="7.28515625" customWidth="1"/>
    <col min="3605" max="3605" width="6.140625" customWidth="1"/>
    <col min="3841" max="3841" width="3.28515625" customWidth="1"/>
    <col min="3842" max="3842" width="2.85546875" customWidth="1"/>
    <col min="3844" max="3844" width="4.85546875" customWidth="1"/>
    <col min="3845" max="3845" width="4.140625" customWidth="1"/>
    <col min="3846" max="3846" width="7.28515625" customWidth="1"/>
    <col min="3847" max="3847" width="7.42578125" customWidth="1"/>
    <col min="3848" max="3848" width="6.5703125" customWidth="1"/>
    <col min="3849" max="3849" width="5.7109375" customWidth="1"/>
    <col min="3850" max="3850" width="7.28515625" customWidth="1"/>
    <col min="3851" max="3851" width="7.42578125" customWidth="1"/>
    <col min="3852" max="3852" width="6.7109375" customWidth="1"/>
    <col min="3853" max="3854" width="6.42578125" customWidth="1"/>
    <col min="3855" max="3855" width="7" customWidth="1"/>
    <col min="3856" max="3856" width="6.5703125" customWidth="1"/>
    <col min="3857" max="3857" width="5.7109375" customWidth="1"/>
    <col min="3858" max="3858" width="7.140625" customWidth="1"/>
    <col min="3859" max="3859" width="7.42578125" customWidth="1"/>
    <col min="3860" max="3860" width="7.28515625" customWidth="1"/>
    <col min="3861" max="3861" width="6.140625" customWidth="1"/>
    <col min="4097" max="4097" width="3.28515625" customWidth="1"/>
    <col min="4098" max="4098" width="2.85546875" customWidth="1"/>
    <col min="4100" max="4100" width="4.85546875" customWidth="1"/>
    <col min="4101" max="4101" width="4.140625" customWidth="1"/>
    <col min="4102" max="4102" width="7.28515625" customWidth="1"/>
    <col min="4103" max="4103" width="7.42578125" customWidth="1"/>
    <col min="4104" max="4104" width="6.5703125" customWidth="1"/>
    <col min="4105" max="4105" width="5.7109375" customWidth="1"/>
    <col min="4106" max="4106" width="7.28515625" customWidth="1"/>
    <col min="4107" max="4107" width="7.42578125" customWidth="1"/>
    <col min="4108" max="4108" width="6.7109375" customWidth="1"/>
    <col min="4109" max="4110" width="6.42578125" customWidth="1"/>
    <col min="4111" max="4111" width="7" customWidth="1"/>
    <col min="4112" max="4112" width="6.5703125" customWidth="1"/>
    <col min="4113" max="4113" width="5.7109375" customWidth="1"/>
    <col min="4114" max="4114" width="7.140625" customWidth="1"/>
    <col min="4115" max="4115" width="7.42578125" customWidth="1"/>
    <col min="4116" max="4116" width="7.28515625" customWidth="1"/>
    <col min="4117" max="4117" width="6.140625" customWidth="1"/>
    <col min="4353" max="4353" width="3.28515625" customWidth="1"/>
    <col min="4354" max="4354" width="2.85546875" customWidth="1"/>
    <col min="4356" max="4356" width="4.85546875" customWidth="1"/>
    <col min="4357" max="4357" width="4.140625" customWidth="1"/>
    <col min="4358" max="4358" width="7.28515625" customWidth="1"/>
    <col min="4359" max="4359" width="7.42578125" customWidth="1"/>
    <col min="4360" max="4360" width="6.5703125" customWidth="1"/>
    <col min="4361" max="4361" width="5.7109375" customWidth="1"/>
    <col min="4362" max="4362" width="7.28515625" customWidth="1"/>
    <col min="4363" max="4363" width="7.42578125" customWidth="1"/>
    <col min="4364" max="4364" width="6.7109375" customWidth="1"/>
    <col min="4365" max="4366" width="6.42578125" customWidth="1"/>
    <col min="4367" max="4367" width="7" customWidth="1"/>
    <col min="4368" max="4368" width="6.5703125" customWidth="1"/>
    <col min="4369" max="4369" width="5.7109375" customWidth="1"/>
    <col min="4370" max="4370" width="7.140625" customWidth="1"/>
    <col min="4371" max="4371" width="7.42578125" customWidth="1"/>
    <col min="4372" max="4372" width="7.28515625" customWidth="1"/>
    <col min="4373" max="4373" width="6.140625" customWidth="1"/>
    <col min="4609" max="4609" width="3.28515625" customWidth="1"/>
    <col min="4610" max="4610" width="2.85546875" customWidth="1"/>
    <col min="4612" max="4612" width="4.85546875" customWidth="1"/>
    <col min="4613" max="4613" width="4.140625" customWidth="1"/>
    <col min="4614" max="4614" width="7.28515625" customWidth="1"/>
    <col min="4615" max="4615" width="7.42578125" customWidth="1"/>
    <col min="4616" max="4616" width="6.5703125" customWidth="1"/>
    <col min="4617" max="4617" width="5.7109375" customWidth="1"/>
    <col min="4618" max="4618" width="7.28515625" customWidth="1"/>
    <col min="4619" max="4619" width="7.42578125" customWidth="1"/>
    <col min="4620" max="4620" width="6.7109375" customWidth="1"/>
    <col min="4621" max="4622" width="6.42578125" customWidth="1"/>
    <col min="4623" max="4623" width="7" customWidth="1"/>
    <col min="4624" max="4624" width="6.5703125" customWidth="1"/>
    <col min="4625" max="4625" width="5.7109375" customWidth="1"/>
    <col min="4626" max="4626" width="7.140625" customWidth="1"/>
    <col min="4627" max="4627" width="7.42578125" customWidth="1"/>
    <col min="4628" max="4628" width="7.28515625" customWidth="1"/>
    <col min="4629" max="4629" width="6.140625" customWidth="1"/>
    <col min="4865" max="4865" width="3.28515625" customWidth="1"/>
    <col min="4866" max="4866" width="2.85546875" customWidth="1"/>
    <col min="4868" max="4868" width="4.85546875" customWidth="1"/>
    <col min="4869" max="4869" width="4.140625" customWidth="1"/>
    <col min="4870" max="4870" width="7.28515625" customWidth="1"/>
    <col min="4871" max="4871" width="7.42578125" customWidth="1"/>
    <col min="4872" max="4872" width="6.5703125" customWidth="1"/>
    <col min="4873" max="4873" width="5.7109375" customWidth="1"/>
    <col min="4874" max="4874" width="7.28515625" customWidth="1"/>
    <col min="4875" max="4875" width="7.42578125" customWidth="1"/>
    <col min="4876" max="4876" width="6.7109375" customWidth="1"/>
    <col min="4877" max="4878" width="6.42578125" customWidth="1"/>
    <col min="4879" max="4879" width="7" customWidth="1"/>
    <col min="4880" max="4880" width="6.5703125" customWidth="1"/>
    <col min="4881" max="4881" width="5.7109375" customWidth="1"/>
    <col min="4882" max="4882" width="7.140625" customWidth="1"/>
    <col min="4883" max="4883" width="7.42578125" customWidth="1"/>
    <col min="4884" max="4884" width="7.28515625" customWidth="1"/>
    <col min="4885" max="4885" width="6.140625" customWidth="1"/>
    <col min="5121" max="5121" width="3.28515625" customWidth="1"/>
    <col min="5122" max="5122" width="2.85546875" customWidth="1"/>
    <col min="5124" max="5124" width="4.85546875" customWidth="1"/>
    <col min="5125" max="5125" width="4.140625" customWidth="1"/>
    <col min="5126" max="5126" width="7.28515625" customWidth="1"/>
    <col min="5127" max="5127" width="7.42578125" customWidth="1"/>
    <col min="5128" max="5128" width="6.5703125" customWidth="1"/>
    <col min="5129" max="5129" width="5.7109375" customWidth="1"/>
    <col min="5130" max="5130" width="7.28515625" customWidth="1"/>
    <col min="5131" max="5131" width="7.42578125" customWidth="1"/>
    <col min="5132" max="5132" width="6.7109375" customWidth="1"/>
    <col min="5133" max="5134" width="6.42578125" customWidth="1"/>
    <col min="5135" max="5135" width="7" customWidth="1"/>
    <col min="5136" max="5136" width="6.5703125" customWidth="1"/>
    <col min="5137" max="5137" width="5.7109375" customWidth="1"/>
    <col min="5138" max="5138" width="7.140625" customWidth="1"/>
    <col min="5139" max="5139" width="7.42578125" customWidth="1"/>
    <col min="5140" max="5140" width="7.28515625" customWidth="1"/>
    <col min="5141" max="5141" width="6.140625" customWidth="1"/>
    <col min="5377" max="5377" width="3.28515625" customWidth="1"/>
    <col min="5378" max="5378" width="2.85546875" customWidth="1"/>
    <col min="5380" max="5380" width="4.85546875" customWidth="1"/>
    <col min="5381" max="5381" width="4.140625" customWidth="1"/>
    <col min="5382" max="5382" width="7.28515625" customWidth="1"/>
    <col min="5383" max="5383" width="7.42578125" customWidth="1"/>
    <col min="5384" max="5384" width="6.5703125" customWidth="1"/>
    <col min="5385" max="5385" width="5.7109375" customWidth="1"/>
    <col min="5386" max="5386" width="7.28515625" customWidth="1"/>
    <col min="5387" max="5387" width="7.42578125" customWidth="1"/>
    <col min="5388" max="5388" width="6.7109375" customWidth="1"/>
    <col min="5389" max="5390" width="6.42578125" customWidth="1"/>
    <col min="5391" max="5391" width="7" customWidth="1"/>
    <col min="5392" max="5392" width="6.5703125" customWidth="1"/>
    <col min="5393" max="5393" width="5.7109375" customWidth="1"/>
    <col min="5394" max="5394" width="7.140625" customWidth="1"/>
    <col min="5395" max="5395" width="7.42578125" customWidth="1"/>
    <col min="5396" max="5396" width="7.28515625" customWidth="1"/>
    <col min="5397" max="5397" width="6.140625" customWidth="1"/>
    <col min="5633" max="5633" width="3.28515625" customWidth="1"/>
    <col min="5634" max="5634" width="2.85546875" customWidth="1"/>
    <col min="5636" max="5636" width="4.85546875" customWidth="1"/>
    <col min="5637" max="5637" width="4.140625" customWidth="1"/>
    <col min="5638" max="5638" width="7.28515625" customWidth="1"/>
    <col min="5639" max="5639" width="7.42578125" customWidth="1"/>
    <col min="5640" max="5640" width="6.5703125" customWidth="1"/>
    <col min="5641" max="5641" width="5.7109375" customWidth="1"/>
    <col min="5642" max="5642" width="7.28515625" customWidth="1"/>
    <col min="5643" max="5643" width="7.42578125" customWidth="1"/>
    <col min="5644" max="5644" width="6.7109375" customWidth="1"/>
    <col min="5645" max="5646" width="6.42578125" customWidth="1"/>
    <col min="5647" max="5647" width="7" customWidth="1"/>
    <col min="5648" max="5648" width="6.5703125" customWidth="1"/>
    <col min="5649" max="5649" width="5.7109375" customWidth="1"/>
    <col min="5650" max="5650" width="7.140625" customWidth="1"/>
    <col min="5651" max="5651" width="7.42578125" customWidth="1"/>
    <col min="5652" max="5652" width="7.28515625" customWidth="1"/>
    <col min="5653" max="5653" width="6.140625" customWidth="1"/>
    <col min="5889" max="5889" width="3.28515625" customWidth="1"/>
    <col min="5890" max="5890" width="2.85546875" customWidth="1"/>
    <col min="5892" max="5892" width="4.85546875" customWidth="1"/>
    <col min="5893" max="5893" width="4.140625" customWidth="1"/>
    <col min="5894" max="5894" width="7.28515625" customWidth="1"/>
    <col min="5895" max="5895" width="7.42578125" customWidth="1"/>
    <col min="5896" max="5896" width="6.5703125" customWidth="1"/>
    <col min="5897" max="5897" width="5.7109375" customWidth="1"/>
    <col min="5898" max="5898" width="7.28515625" customWidth="1"/>
    <col min="5899" max="5899" width="7.42578125" customWidth="1"/>
    <col min="5900" max="5900" width="6.7109375" customWidth="1"/>
    <col min="5901" max="5902" width="6.42578125" customWidth="1"/>
    <col min="5903" max="5903" width="7" customWidth="1"/>
    <col min="5904" max="5904" width="6.5703125" customWidth="1"/>
    <col min="5905" max="5905" width="5.7109375" customWidth="1"/>
    <col min="5906" max="5906" width="7.140625" customWidth="1"/>
    <col min="5907" max="5907" width="7.42578125" customWidth="1"/>
    <col min="5908" max="5908" width="7.28515625" customWidth="1"/>
    <col min="5909" max="5909" width="6.140625" customWidth="1"/>
    <col min="6145" max="6145" width="3.28515625" customWidth="1"/>
    <col min="6146" max="6146" width="2.85546875" customWidth="1"/>
    <col min="6148" max="6148" width="4.85546875" customWidth="1"/>
    <col min="6149" max="6149" width="4.140625" customWidth="1"/>
    <col min="6150" max="6150" width="7.28515625" customWidth="1"/>
    <col min="6151" max="6151" width="7.42578125" customWidth="1"/>
    <col min="6152" max="6152" width="6.5703125" customWidth="1"/>
    <col min="6153" max="6153" width="5.7109375" customWidth="1"/>
    <col min="6154" max="6154" width="7.28515625" customWidth="1"/>
    <col min="6155" max="6155" width="7.42578125" customWidth="1"/>
    <col min="6156" max="6156" width="6.7109375" customWidth="1"/>
    <col min="6157" max="6158" width="6.42578125" customWidth="1"/>
    <col min="6159" max="6159" width="7" customWidth="1"/>
    <col min="6160" max="6160" width="6.5703125" customWidth="1"/>
    <col min="6161" max="6161" width="5.7109375" customWidth="1"/>
    <col min="6162" max="6162" width="7.140625" customWidth="1"/>
    <col min="6163" max="6163" width="7.42578125" customWidth="1"/>
    <col min="6164" max="6164" width="7.28515625" customWidth="1"/>
    <col min="6165" max="6165" width="6.140625" customWidth="1"/>
    <col min="6401" max="6401" width="3.28515625" customWidth="1"/>
    <col min="6402" max="6402" width="2.85546875" customWidth="1"/>
    <col min="6404" max="6404" width="4.85546875" customWidth="1"/>
    <col min="6405" max="6405" width="4.140625" customWidth="1"/>
    <col min="6406" max="6406" width="7.28515625" customWidth="1"/>
    <col min="6407" max="6407" width="7.42578125" customWidth="1"/>
    <col min="6408" max="6408" width="6.5703125" customWidth="1"/>
    <col min="6409" max="6409" width="5.7109375" customWidth="1"/>
    <col min="6410" max="6410" width="7.28515625" customWidth="1"/>
    <col min="6411" max="6411" width="7.42578125" customWidth="1"/>
    <col min="6412" max="6412" width="6.7109375" customWidth="1"/>
    <col min="6413" max="6414" width="6.42578125" customWidth="1"/>
    <col min="6415" max="6415" width="7" customWidth="1"/>
    <col min="6416" max="6416" width="6.5703125" customWidth="1"/>
    <col min="6417" max="6417" width="5.7109375" customWidth="1"/>
    <col min="6418" max="6418" width="7.140625" customWidth="1"/>
    <col min="6419" max="6419" width="7.42578125" customWidth="1"/>
    <col min="6420" max="6420" width="7.28515625" customWidth="1"/>
    <col min="6421" max="6421" width="6.140625" customWidth="1"/>
    <col min="6657" max="6657" width="3.28515625" customWidth="1"/>
    <col min="6658" max="6658" width="2.85546875" customWidth="1"/>
    <col min="6660" max="6660" width="4.85546875" customWidth="1"/>
    <col min="6661" max="6661" width="4.140625" customWidth="1"/>
    <col min="6662" max="6662" width="7.28515625" customWidth="1"/>
    <col min="6663" max="6663" width="7.42578125" customWidth="1"/>
    <col min="6664" max="6664" width="6.5703125" customWidth="1"/>
    <col min="6665" max="6665" width="5.7109375" customWidth="1"/>
    <col min="6666" max="6666" width="7.28515625" customWidth="1"/>
    <col min="6667" max="6667" width="7.42578125" customWidth="1"/>
    <col min="6668" max="6668" width="6.7109375" customWidth="1"/>
    <col min="6669" max="6670" width="6.42578125" customWidth="1"/>
    <col min="6671" max="6671" width="7" customWidth="1"/>
    <col min="6672" max="6672" width="6.5703125" customWidth="1"/>
    <col min="6673" max="6673" width="5.7109375" customWidth="1"/>
    <col min="6674" max="6674" width="7.140625" customWidth="1"/>
    <col min="6675" max="6675" width="7.42578125" customWidth="1"/>
    <col min="6676" max="6676" width="7.28515625" customWidth="1"/>
    <col min="6677" max="6677" width="6.140625" customWidth="1"/>
    <col min="6913" max="6913" width="3.28515625" customWidth="1"/>
    <col min="6914" max="6914" width="2.85546875" customWidth="1"/>
    <col min="6916" max="6916" width="4.85546875" customWidth="1"/>
    <col min="6917" max="6917" width="4.140625" customWidth="1"/>
    <col min="6918" max="6918" width="7.28515625" customWidth="1"/>
    <col min="6919" max="6919" width="7.42578125" customWidth="1"/>
    <col min="6920" max="6920" width="6.5703125" customWidth="1"/>
    <col min="6921" max="6921" width="5.7109375" customWidth="1"/>
    <col min="6922" max="6922" width="7.28515625" customWidth="1"/>
    <col min="6923" max="6923" width="7.42578125" customWidth="1"/>
    <col min="6924" max="6924" width="6.7109375" customWidth="1"/>
    <col min="6925" max="6926" width="6.42578125" customWidth="1"/>
    <col min="6927" max="6927" width="7" customWidth="1"/>
    <col min="6928" max="6928" width="6.5703125" customWidth="1"/>
    <col min="6929" max="6929" width="5.7109375" customWidth="1"/>
    <col min="6930" max="6930" width="7.140625" customWidth="1"/>
    <col min="6931" max="6931" width="7.42578125" customWidth="1"/>
    <col min="6932" max="6932" width="7.28515625" customWidth="1"/>
    <col min="6933" max="6933" width="6.140625" customWidth="1"/>
    <col min="7169" max="7169" width="3.28515625" customWidth="1"/>
    <col min="7170" max="7170" width="2.85546875" customWidth="1"/>
    <col min="7172" max="7172" width="4.85546875" customWidth="1"/>
    <col min="7173" max="7173" width="4.140625" customWidth="1"/>
    <col min="7174" max="7174" width="7.28515625" customWidth="1"/>
    <col min="7175" max="7175" width="7.42578125" customWidth="1"/>
    <col min="7176" max="7176" width="6.5703125" customWidth="1"/>
    <col min="7177" max="7177" width="5.7109375" customWidth="1"/>
    <col min="7178" max="7178" width="7.28515625" customWidth="1"/>
    <col min="7179" max="7179" width="7.42578125" customWidth="1"/>
    <col min="7180" max="7180" width="6.7109375" customWidth="1"/>
    <col min="7181" max="7182" width="6.42578125" customWidth="1"/>
    <col min="7183" max="7183" width="7" customWidth="1"/>
    <col min="7184" max="7184" width="6.5703125" customWidth="1"/>
    <col min="7185" max="7185" width="5.7109375" customWidth="1"/>
    <col min="7186" max="7186" width="7.140625" customWidth="1"/>
    <col min="7187" max="7187" width="7.42578125" customWidth="1"/>
    <col min="7188" max="7188" width="7.28515625" customWidth="1"/>
    <col min="7189" max="7189" width="6.140625" customWidth="1"/>
    <col min="7425" max="7425" width="3.28515625" customWidth="1"/>
    <col min="7426" max="7426" width="2.85546875" customWidth="1"/>
    <col min="7428" max="7428" width="4.85546875" customWidth="1"/>
    <col min="7429" max="7429" width="4.140625" customWidth="1"/>
    <col min="7430" max="7430" width="7.28515625" customWidth="1"/>
    <col min="7431" max="7431" width="7.42578125" customWidth="1"/>
    <col min="7432" max="7432" width="6.5703125" customWidth="1"/>
    <col min="7433" max="7433" width="5.7109375" customWidth="1"/>
    <col min="7434" max="7434" width="7.28515625" customWidth="1"/>
    <col min="7435" max="7435" width="7.42578125" customWidth="1"/>
    <col min="7436" max="7436" width="6.7109375" customWidth="1"/>
    <col min="7437" max="7438" width="6.42578125" customWidth="1"/>
    <col min="7439" max="7439" width="7" customWidth="1"/>
    <col min="7440" max="7440" width="6.5703125" customWidth="1"/>
    <col min="7441" max="7441" width="5.7109375" customWidth="1"/>
    <col min="7442" max="7442" width="7.140625" customWidth="1"/>
    <col min="7443" max="7443" width="7.42578125" customWidth="1"/>
    <col min="7444" max="7444" width="7.28515625" customWidth="1"/>
    <col min="7445" max="7445" width="6.140625" customWidth="1"/>
    <col min="7681" max="7681" width="3.28515625" customWidth="1"/>
    <col min="7682" max="7682" width="2.85546875" customWidth="1"/>
    <col min="7684" max="7684" width="4.85546875" customWidth="1"/>
    <col min="7685" max="7685" width="4.140625" customWidth="1"/>
    <col min="7686" max="7686" width="7.28515625" customWidth="1"/>
    <col min="7687" max="7687" width="7.42578125" customWidth="1"/>
    <col min="7688" max="7688" width="6.5703125" customWidth="1"/>
    <col min="7689" max="7689" width="5.7109375" customWidth="1"/>
    <col min="7690" max="7690" width="7.28515625" customWidth="1"/>
    <col min="7691" max="7691" width="7.42578125" customWidth="1"/>
    <col min="7692" max="7692" width="6.7109375" customWidth="1"/>
    <col min="7693" max="7694" width="6.42578125" customWidth="1"/>
    <col min="7695" max="7695" width="7" customWidth="1"/>
    <col min="7696" max="7696" width="6.5703125" customWidth="1"/>
    <col min="7697" max="7697" width="5.7109375" customWidth="1"/>
    <col min="7698" max="7698" width="7.140625" customWidth="1"/>
    <col min="7699" max="7699" width="7.42578125" customWidth="1"/>
    <col min="7700" max="7700" width="7.28515625" customWidth="1"/>
    <col min="7701" max="7701" width="6.140625" customWidth="1"/>
    <col min="7937" max="7937" width="3.28515625" customWidth="1"/>
    <col min="7938" max="7938" width="2.85546875" customWidth="1"/>
    <col min="7940" max="7940" width="4.85546875" customWidth="1"/>
    <col min="7941" max="7941" width="4.140625" customWidth="1"/>
    <col min="7942" max="7942" width="7.28515625" customWidth="1"/>
    <col min="7943" max="7943" width="7.42578125" customWidth="1"/>
    <col min="7944" max="7944" width="6.5703125" customWidth="1"/>
    <col min="7945" max="7945" width="5.7109375" customWidth="1"/>
    <col min="7946" max="7946" width="7.28515625" customWidth="1"/>
    <col min="7947" max="7947" width="7.42578125" customWidth="1"/>
    <col min="7948" max="7948" width="6.7109375" customWidth="1"/>
    <col min="7949" max="7950" width="6.42578125" customWidth="1"/>
    <col min="7951" max="7951" width="7" customWidth="1"/>
    <col min="7952" max="7952" width="6.5703125" customWidth="1"/>
    <col min="7953" max="7953" width="5.7109375" customWidth="1"/>
    <col min="7954" max="7954" width="7.140625" customWidth="1"/>
    <col min="7955" max="7955" width="7.42578125" customWidth="1"/>
    <col min="7956" max="7956" width="7.28515625" customWidth="1"/>
    <col min="7957" max="7957" width="6.140625" customWidth="1"/>
    <col min="8193" max="8193" width="3.28515625" customWidth="1"/>
    <col min="8194" max="8194" width="2.85546875" customWidth="1"/>
    <col min="8196" max="8196" width="4.85546875" customWidth="1"/>
    <col min="8197" max="8197" width="4.140625" customWidth="1"/>
    <col min="8198" max="8198" width="7.28515625" customWidth="1"/>
    <col min="8199" max="8199" width="7.42578125" customWidth="1"/>
    <col min="8200" max="8200" width="6.5703125" customWidth="1"/>
    <col min="8201" max="8201" width="5.7109375" customWidth="1"/>
    <col min="8202" max="8202" width="7.28515625" customWidth="1"/>
    <col min="8203" max="8203" width="7.42578125" customWidth="1"/>
    <col min="8204" max="8204" width="6.7109375" customWidth="1"/>
    <col min="8205" max="8206" width="6.42578125" customWidth="1"/>
    <col min="8207" max="8207" width="7" customWidth="1"/>
    <col min="8208" max="8208" width="6.5703125" customWidth="1"/>
    <col min="8209" max="8209" width="5.7109375" customWidth="1"/>
    <col min="8210" max="8210" width="7.140625" customWidth="1"/>
    <col min="8211" max="8211" width="7.42578125" customWidth="1"/>
    <col min="8212" max="8212" width="7.28515625" customWidth="1"/>
    <col min="8213" max="8213" width="6.140625" customWidth="1"/>
    <col min="8449" max="8449" width="3.28515625" customWidth="1"/>
    <col min="8450" max="8450" width="2.85546875" customWidth="1"/>
    <col min="8452" max="8452" width="4.85546875" customWidth="1"/>
    <col min="8453" max="8453" width="4.140625" customWidth="1"/>
    <col min="8454" max="8454" width="7.28515625" customWidth="1"/>
    <col min="8455" max="8455" width="7.42578125" customWidth="1"/>
    <col min="8456" max="8456" width="6.5703125" customWidth="1"/>
    <col min="8457" max="8457" width="5.7109375" customWidth="1"/>
    <col min="8458" max="8458" width="7.28515625" customWidth="1"/>
    <col min="8459" max="8459" width="7.42578125" customWidth="1"/>
    <col min="8460" max="8460" width="6.7109375" customWidth="1"/>
    <col min="8461" max="8462" width="6.42578125" customWidth="1"/>
    <col min="8463" max="8463" width="7" customWidth="1"/>
    <col min="8464" max="8464" width="6.5703125" customWidth="1"/>
    <col min="8465" max="8465" width="5.7109375" customWidth="1"/>
    <col min="8466" max="8466" width="7.140625" customWidth="1"/>
    <col min="8467" max="8467" width="7.42578125" customWidth="1"/>
    <col min="8468" max="8468" width="7.28515625" customWidth="1"/>
    <col min="8469" max="8469" width="6.140625" customWidth="1"/>
    <col min="8705" max="8705" width="3.28515625" customWidth="1"/>
    <col min="8706" max="8706" width="2.85546875" customWidth="1"/>
    <col min="8708" max="8708" width="4.85546875" customWidth="1"/>
    <col min="8709" max="8709" width="4.140625" customWidth="1"/>
    <col min="8710" max="8710" width="7.28515625" customWidth="1"/>
    <col min="8711" max="8711" width="7.42578125" customWidth="1"/>
    <col min="8712" max="8712" width="6.5703125" customWidth="1"/>
    <col min="8713" max="8713" width="5.7109375" customWidth="1"/>
    <col min="8714" max="8714" width="7.28515625" customWidth="1"/>
    <col min="8715" max="8715" width="7.42578125" customWidth="1"/>
    <col min="8716" max="8716" width="6.7109375" customWidth="1"/>
    <col min="8717" max="8718" width="6.42578125" customWidth="1"/>
    <col min="8719" max="8719" width="7" customWidth="1"/>
    <col min="8720" max="8720" width="6.5703125" customWidth="1"/>
    <col min="8721" max="8721" width="5.7109375" customWidth="1"/>
    <col min="8722" max="8722" width="7.140625" customWidth="1"/>
    <col min="8723" max="8723" width="7.42578125" customWidth="1"/>
    <col min="8724" max="8724" width="7.28515625" customWidth="1"/>
    <col min="8725" max="8725" width="6.140625" customWidth="1"/>
    <col min="8961" max="8961" width="3.28515625" customWidth="1"/>
    <col min="8962" max="8962" width="2.85546875" customWidth="1"/>
    <col min="8964" max="8964" width="4.85546875" customWidth="1"/>
    <col min="8965" max="8965" width="4.140625" customWidth="1"/>
    <col min="8966" max="8966" width="7.28515625" customWidth="1"/>
    <col min="8967" max="8967" width="7.42578125" customWidth="1"/>
    <col min="8968" max="8968" width="6.5703125" customWidth="1"/>
    <col min="8969" max="8969" width="5.7109375" customWidth="1"/>
    <col min="8970" max="8970" width="7.28515625" customWidth="1"/>
    <col min="8971" max="8971" width="7.42578125" customWidth="1"/>
    <col min="8972" max="8972" width="6.7109375" customWidth="1"/>
    <col min="8973" max="8974" width="6.42578125" customWidth="1"/>
    <col min="8975" max="8975" width="7" customWidth="1"/>
    <col min="8976" max="8976" width="6.5703125" customWidth="1"/>
    <col min="8977" max="8977" width="5.7109375" customWidth="1"/>
    <col min="8978" max="8978" width="7.140625" customWidth="1"/>
    <col min="8979" max="8979" width="7.42578125" customWidth="1"/>
    <col min="8980" max="8980" width="7.28515625" customWidth="1"/>
    <col min="8981" max="8981" width="6.140625" customWidth="1"/>
    <col min="9217" max="9217" width="3.28515625" customWidth="1"/>
    <col min="9218" max="9218" width="2.85546875" customWidth="1"/>
    <col min="9220" max="9220" width="4.85546875" customWidth="1"/>
    <col min="9221" max="9221" width="4.140625" customWidth="1"/>
    <col min="9222" max="9222" width="7.28515625" customWidth="1"/>
    <col min="9223" max="9223" width="7.42578125" customWidth="1"/>
    <col min="9224" max="9224" width="6.5703125" customWidth="1"/>
    <col min="9225" max="9225" width="5.7109375" customWidth="1"/>
    <col min="9226" max="9226" width="7.28515625" customWidth="1"/>
    <col min="9227" max="9227" width="7.42578125" customWidth="1"/>
    <col min="9228" max="9228" width="6.7109375" customWidth="1"/>
    <col min="9229" max="9230" width="6.42578125" customWidth="1"/>
    <col min="9231" max="9231" width="7" customWidth="1"/>
    <col min="9232" max="9232" width="6.5703125" customWidth="1"/>
    <col min="9233" max="9233" width="5.7109375" customWidth="1"/>
    <col min="9234" max="9234" width="7.140625" customWidth="1"/>
    <col min="9235" max="9235" width="7.42578125" customWidth="1"/>
    <col min="9236" max="9236" width="7.28515625" customWidth="1"/>
    <col min="9237" max="9237" width="6.140625" customWidth="1"/>
    <col min="9473" max="9473" width="3.28515625" customWidth="1"/>
    <col min="9474" max="9474" width="2.85546875" customWidth="1"/>
    <col min="9476" max="9476" width="4.85546875" customWidth="1"/>
    <col min="9477" max="9477" width="4.140625" customWidth="1"/>
    <col min="9478" max="9478" width="7.28515625" customWidth="1"/>
    <col min="9479" max="9479" width="7.42578125" customWidth="1"/>
    <col min="9480" max="9480" width="6.5703125" customWidth="1"/>
    <col min="9481" max="9481" width="5.7109375" customWidth="1"/>
    <col min="9482" max="9482" width="7.28515625" customWidth="1"/>
    <col min="9483" max="9483" width="7.42578125" customWidth="1"/>
    <col min="9484" max="9484" width="6.7109375" customWidth="1"/>
    <col min="9485" max="9486" width="6.42578125" customWidth="1"/>
    <col min="9487" max="9487" width="7" customWidth="1"/>
    <col min="9488" max="9488" width="6.5703125" customWidth="1"/>
    <col min="9489" max="9489" width="5.7109375" customWidth="1"/>
    <col min="9490" max="9490" width="7.140625" customWidth="1"/>
    <col min="9491" max="9491" width="7.42578125" customWidth="1"/>
    <col min="9492" max="9492" width="7.28515625" customWidth="1"/>
    <col min="9493" max="9493" width="6.140625" customWidth="1"/>
    <col min="9729" max="9729" width="3.28515625" customWidth="1"/>
    <col min="9730" max="9730" width="2.85546875" customWidth="1"/>
    <col min="9732" max="9732" width="4.85546875" customWidth="1"/>
    <col min="9733" max="9733" width="4.140625" customWidth="1"/>
    <col min="9734" max="9734" width="7.28515625" customWidth="1"/>
    <col min="9735" max="9735" width="7.42578125" customWidth="1"/>
    <col min="9736" max="9736" width="6.5703125" customWidth="1"/>
    <col min="9737" max="9737" width="5.7109375" customWidth="1"/>
    <col min="9738" max="9738" width="7.28515625" customWidth="1"/>
    <col min="9739" max="9739" width="7.42578125" customWidth="1"/>
    <col min="9740" max="9740" width="6.7109375" customWidth="1"/>
    <col min="9741" max="9742" width="6.42578125" customWidth="1"/>
    <col min="9743" max="9743" width="7" customWidth="1"/>
    <col min="9744" max="9744" width="6.5703125" customWidth="1"/>
    <col min="9745" max="9745" width="5.7109375" customWidth="1"/>
    <col min="9746" max="9746" width="7.140625" customWidth="1"/>
    <col min="9747" max="9747" width="7.42578125" customWidth="1"/>
    <col min="9748" max="9748" width="7.28515625" customWidth="1"/>
    <col min="9749" max="9749" width="6.140625" customWidth="1"/>
    <col min="9985" max="9985" width="3.28515625" customWidth="1"/>
    <col min="9986" max="9986" width="2.85546875" customWidth="1"/>
    <col min="9988" max="9988" width="4.85546875" customWidth="1"/>
    <col min="9989" max="9989" width="4.140625" customWidth="1"/>
    <col min="9990" max="9990" width="7.28515625" customWidth="1"/>
    <col min="9991" max="9991" width="7.42578125" customWidth="1"/>
    <col min="9992" max="9992" width="6.5703125" customWidth="1"/>
    <col min="9993" max="9993" width="5.7109375" customWidth="1"/>
    <col min="9994" max="9994" width="7.28515625" customWidth="1"/>
    <col min="9995" max="9995" width="7.42578125" customWidth="1"/>
    <col min="9996" max="9996" width="6.7109375" customWidth="1"/>
    <col min="9997" max="9998" width="6.42578125" customWidth="1"/>
    <col min="9999" max="9999" width="7" customWidth="1"/>
    <col min="10000" max="10000" width="6.5703125" customWidth="1"/>
    <col min="10001" max="10001" width="5.7109375" customWidth="1"/>
    <col min="10002" max="10002" width="7.140625" customWidth="1"/>
    <col min="10003" max="10003" width="7.42578125" customWidth="1"/>
    <col min="10004" max="10004" width="7.28515625" customWidth="1"/>
    <col min="10005" max="10005" width="6.140625" customWidth="1"/>
    <col min="10241" max="10241" width="3.28515625" customWidth="1"/>
    <col min="10242" max="10242" width="2.85546875" customWidth="1"/>
    <col min="10244" max="10244" width="4.85546875" customWidth="1"/>
    <col min="10245" max="10245" width="4.140625" customWidth="1"/>
    <col min="10246" max="10246" width="7.28515625" customWidth="1"/>
    <col min="10247" max="10247" width="7.42578125" customWidth="1"/>
    <col min="10248" max="10248" width="6.5703125" customWidth="1"/>
    <col min="10249" max="10249" width="5.7109375" customWidth="1"/>
    <col min="10250" max="10250" width="7.28515625" customWidth="1"/>
    <col min="10251" max="10251" width="7.42578125" customWidth="1"/>
    <col min="10252" max="10252" width="6.7109375" customWidth="1"/>
    <col min="10253" max="10254" width="6.42578125" customWidth="1"/>
    <col min="10255" max="10255" width="7" customWidth="1"/>
    <col min="10256" max="10256" width="6.5703125" customWidth="1"/>
    <col min="10257" max="10257" width="5.7109375" customWidth="1"/>
    <col min="10258" max="10258" width="7.140625" customWidth="1"/>
    <col min="10259" max="10259" width="7.42578125" customWidth="1"/>
    <col min="10260" max="10260" width="7.28515625" customWidth="1"/>
    <col min="10261" max="10261" width="6.140625" customWidth="1"/>
    <col min="10497" max="10497" width="3.28515625" customWidth="1"/>
    <col min="10498" max="10498" width="2.85546875" customWidth="1"/>
    <col min="10500" max="10500" width="4.85546875" customWidth="1"/>
    <col min="10501" max="10501" width="4.140625" customWidth="1"/>
    <col min="10502" max="10502" width="7.28515625" customWidth="1"/>
    <col min="10503" max="10503" width="7.42578125" customWidth="1"/>
    <col min="10504" max="10504" width="6.5703125" customWidth="1"/>
    <col min="10505" max="10505" width="5.7109375" customWidth="1"/>
    <col min="10506" max="10506" width="7.28515625" customWidth="1"/>
    <col min="10507" max="10507" width="7.42578125" customWidth="1"/>
    <col min="10508" max="10508" width="6.7109375" customWidth="1"/>
    <col min="10509" max="10510" width="6.42578125" customWidth="1"/>
    <col min="10511" max="10511" width="7" customWidth="1"/>
    <col min="10512" max="10512" width="6.5703125" customWidth="1"/>
    <col min="10513" max="10513" width="5.7109375" customWidth="1"/>
    <col min="10514" max="10514" width="7.140625" customWidth="1"/>
    <col min="10515" max="10515" width="7.42578125" customWidth="1"/>
    <col min="10516" max="10516" width="7.28515625" customWidth="1"/>
    <col min="10517" max="10517" width="6.140625" customWidth="1"/>
    <col min="10753" max="10753" width="3.28515625" customWidth="1"/>
    <col min="10754" max="10754" width="2.85546875" customWidth="1"/>
    <col min="10756" max="10756" width="4.85546875" customWidth="1"/>
    <col min="10757" max="10757" width="4.140625" customWidth="1"/>
    <col min="10758" max="10758" width="7.28515625" customWidth="1"/>
    <col min="10759" max="10759" width="7.42578125" customWidth="1"/>
    <col min="10760" max="10760" width="6.5703125" customWidth="1"/>
    <col min="10761" max="10761" width="5.7109375" customWidth="1"/>
    <col min="10762" max="10762" width="7.28515625" customWidth="1"/>
    <col min="10763" max="10763" width="7.42578125" customWidth="1"/>
    <col min="10764" max="10764" width="6.7109375" customWidth="1"/>
    <col min="10765" max="10766" width="6.42578125" customWidth="1"/>
    <col min="10767" max="10767" width="7" customWidth="1"/>
    <col min="10768" max="10768" width="6.5703125" customWidth="1"/>
    <col min="10769" max="10769" width="5.7109375" customWidth="1"/>
    <col min="10770" max="10770" width="7.140625" customWidth="1"/>
    <col min="10771" max="10771" width="7.42578125" customWidth="1"/>
    <col min="10772" max="10772" width="7.28515625" customWidth="1"/>
    <col min="10773" max="10773" width="6.140625" customWidth="1"/>
    <col min="11009" max="11009" width="3.28515625" customWidth="1"/>
    <col min="11010" max="11010" width="2.85546875" customWidth="1"/>
    <col min="11012" max="11012" width="4.85546875" customWidth="1"/>
    <col min="11013" max="11013" width="4.140625" customWidth="1"/>
    <col min="11014" max="11014" width="7.28515625" customWidth="1"/>
    <col min="11015" max="11015" width="7.42578125" customWidth="1"/>
    <col min="11016" max="11016" width="6.5703125" customWidth="1"/>
    <col min="11017" max="11017" width="5.7109375" customWidth="1"/>
    <col min="11018" max="11018" width="7.28515625" customWidth="1"/>
    <col min="11019" max="11019" width="7.42578125" customWidth="1"/>
    <col min="11020" max="11020" width="6.7109375" customWidth="1"/>
    <col min="11021" max="11022" width="6.42578125" customWidth="1"/>
    <col min="11023" max="11023" width="7" customWidth="1"/>
    <col min="11024" max="11024" width="6.5703125" customWidth="1"/>
    <col min="11025" max="11025" width="5.7109375" customWidth="1"/>
    <col min="11026" max="11026" width="7.140625" customWidth="1"/>
    <col min="11027" max="11027" width="7.42578125" customWidth="1"/>
    <col min="11028" max="11028" width="7.28515625" customWidth="1"/>
    <col min="11029" max="11029" width="6.140625" customWidth="1"/>
    <col min="11265" max="11265" width="3.28515625" customWidth="1"/>
    <col min="11266" max="11266" width="2.85546875" customWidth="1"/>
    <col min="11268" max="11268" width="4.85546875" customWidth="1"/>
    <col min="11269" max="11269" width="4.140625" customWidth="1"/>
    <col min="11270" max="11270" width="7.28515625" customWidth="1"/>
    <col min="11271" max="11271" width="7.42578125" customWidth="1"/>
    <col min="11272" max="11272" width="6.5703125" customWidth="1"/>
    <col min="11273" max="11273" width="5.7109375" customWidth="1"/>
    <col min="11274" max="11274" width="7.28515625" customWidth="1"/>
    <col min="11275" max="11275" width="7.42578125" customWidth="1"/>
    <col min="11276" max="11276" width="6.7109375" customWidth="1"/>
    <col min="11277" max="11278" width="6.42578125" customWidth="1"/>
    <col min="11279" max="11279" width="7" customWidth="1"/>
    <col min="11280" max="11280" width="6.5703125" customWidth="1"/>
    <col min="11281" max="11281" width="5.7109375" customWidth="1"/>
    <col min="11282" max="11282" width="7.140625" customWidth="1"/>
    <col min="11283" max="11283" width="7.42578125" customWidth="1"/>
    <col min="11284" max="11284" width="7.28515625" customWidth="1"/>
    <col min="11285" max="11285" width="6.140625" customWidth="1"/>
    <col min="11521" max="11521" width="3.28515625" customWidth="1"/>
    <col min="11522" max="11522" width="2.85546875" customWidth="1"/>
    <col min="11524" max="11524" width="4.85546875" customWidth="1"/>
    <col min="11525" max="11525" width="4.140625" customWidth="1"/>
    <col min="11526" max="11526" width="7.28515625" customWidth="1"/>
    <col min="11527" max="11527" width="7.42578125" customWidth="1"/>
    <col min="11528" max="11528" width="6.5703125" customWidth="1"/>
    <col min="11529" max="11529" width="5.7109375" customWidth="1"/>
    <col min="11530" max="11530" width="7.28515625" customWidth="1"/>
    <col min="11531" max="11531" width="7.42578125" customWidth="1"/>
    <col min="11532" max="11532" width="6.7109375" customWidth="1"/>
    <col min="11533" max="11534" width="6.42578125" customWidth="1"/>
    <col min="11535" max="11535" width="7" customWidth="1"/>
    <col min="11536" max="11536" width="6.5703125" customWidth="1"/>
    <col min="11537" max="11537" width="5.7109375" customWidth="1"/>
    <col min="11538" max="11538" width="7.140625" customWidth="1"/>
    <col min="11539" max="11539" width="7.42578125" customWidth="1"/>
    <col min="11540" max="11540" width="7.28515625" customWidth="1"/>
    <col min="11541" max="11541" width="6.140625" customWidth="1"/>
    <col min="11777" max="11777" width="3.28515625" customWidth="1"/>
    <col min="11778" max="11778" width="2.85546875" customWidth="1"/>
    <col min="11780" max="11780" width="4.85546875" customWidth="1"/>
    <col min="11781" max="11781" width="4.140625" customWidth="1"/>
    <col min="11782" max="11782" width="7.28515625" customWidth="1"/>
    <col min="11783" max="11783" width="7.42578125" customWidth="1"/>
    <col min="11784" max="11784" width="6.5703125" customWidth="1"/>
    <col min="11785" max="11785" width="5.7109375" customWidth="1"/>
    <col min="11786" max="11786" width="7.28515625" customWidth="1"/>
    <col min="11787" max="11787" width="7.42578125" customWidth="1"/>
    <col min="11788" max="11788" width="6.7109375" customWidth="1"/>
    <col min="11789" max="11790" width="6.42578125" customWidth="1"/>
    <col min="11791" max="11791" width="7" customWidth="1"/>
    <col min="11792" max="11792" width="6.5703125" customWidth="1"/>
    <col min="11793" max="11793" width="5.7109375" customWidth="1"/>
    <col min="11794" max="11794" width="7.140625" customWidth="1"/>
    <col min="11795" max="11795" width="7.42578125" customWidth="1"/>
    <col min="11796" max="11796" width="7.28515625" customWidth="1"/>
    <col min="11797" max="11797" width="6.140625" customWidth="1"/>
    <col min="12033" max="12033" width="3.28515625" customWidth="1"/>
    <col min="12034" max="12034" width="2.85546875" customWidth="1"/>
    <col min="12036" max="12036" width="4.85546875" customWidth="1"/>
    <col min="12037" max="12037" width="4.140625" customWidth="1"/>
    <col min="12038" max="12038" width="7.28515625" customWidth="1"/>
    <col min="12039" max="12039" width="7.42578125" customWidth="1"/>
    <col min="12040" max="12040" width="6.5703125" customWidth="1"/>
    <col min="12041" max="12041" width="5.7109375" customWidth="1"/>
    <col min="12042" max="12042" width="7.28515625" customWidth="1"/>
    <col min="12043" max="12043" width="7.42578125" customWidth="1"/>
    <col min="12044" max="12044" width="6.7109375" customWidth="1"/>
    <col min="12045" max="12046" width="6.42578125" customWidth="1"/>
    <col min="12047" max="12047" width="7" customWidth="1"/>
    <col min="12048" max="12048" width="6.5703125" customWidth="1"/>
    <col min="12049" max="12049" width="5.7109375" customWidth="1"/>
    <col min="12050" max="12050" width="7.140625" customWidth="1"/>
    <col min="12051" max="12051" width="7.42578125" customWidth="1"/>
    <col min="12052" max="12052" width="7.28515625" customWidth="1"/>
    <col min="12053" max="12053" width="6.140625" customWidth="1"/>
    <col min="12289" max="12289" width="3.28515625" customWidth="1"/>
    <col min="12290" max="12290" width="2.85546875" customWidth="1"/>
    <col min="12292" max="12292" width="4.85546875" customWidth="1"/>
    <col min="12293" max="12293" width="4.140625" customWidth="1"/>
    <col min="12294" max="12294" width="7.28515625" customWidth="1"/>
    <col min="12295" max="12295" width="7.42578125" customWidth="1"/>
    <col min="12296" max="12296" width="6.5703125" customWidth="1"/>
    <col min="12297" max="12297" width="5.7109375" customWidth="1"/>
    <col min="12298" max="12298" width="7.28515625" customWidth="1"/>
    <col min="12299" max="12299" width="7.42578125" customWidth="1"/>
    <col min="12300" max="12300" width="6.7109375" customWidth="1"/>
    <col min="12301" max="12302" width="6.42578125" customWidth="1"/>
    <col min="12303" max="12303" width="7" customWidth="1"/>
    <col min="12304" max="12304" width="6.5703125" customWidth="1"/>
    <col min="12305" max="12305" width="5.7109375" customWidth="1"/>
    <col min="12306" max="12306" width="7.140625" customWidth="1"/>
    <col min="12307" max="12307" width="7.42578125" customWidth="1"/>
    <col min="12308" max="12308" width="7.28515625" customWidth="1"/>
    <col min="12309" max="12309" width="6.140625" customWidth="1"/>
    <col min="12545" max="12545" width="3.28515625" customWidth="1"/>
    <col min="12546" max="12546" width="2.85546875" customWidth="1"/>
    <col min="12548" max="12548" width="4.85546875" customWidth="1"/>
    <col min="12549" max="12549" width="4.140625" customWidth="1"/>
    <col min="12550" max="12550" width="7.28515625" customWidth="1"/>
    <col min="12551" max="12551" width="7.42578125" customWidth="1"/>
    <col min="12552" max="12552" width="6.5703125" customWidth="1"/>
    <col min="12553" max="12553" width="5.7109375" customWidth="1"/>
    <col min="12554" max="12554" width="7.28515625" customWidth="1"/>
    <col min="12555" max="12555" width="7.42578125" customWidth="1"/>
    <col min="12556" max="12556" width="6.7109375" customWidth="1"/>
    <col min="12557" max="12558" width="6.42578125" customWidth="1"/>
    <col min="12559" max="12559" width="7" customWidth="1"/>
    <col min="12560" max="12560" width="6.5703125" customWidth="1"/>
    <col min="12561" max="12561" width="5.7109375" customWidth="1"/>
    <col min="12562" max="12562" width="7.140625" customWidth="1"/>
    <col min="12563" max="12563" width="7.42578125" customWidth="1"/>
    <col min="12564" max="12564" width="7.28515625" customWidth="1"/>
    <col min="12565" max="12565" width="6.140625" customWidth="1"/>
    <col min="12801" max="12801" width="3.28515625" customWidth="1"/>
    <col min="12802" max="12802" width="2.85546875" customWidth="1"/>
    <col min="12804" max="12804" width="4.85546875" customWidth="1"/>
    <col min="12805" max="12805" width="4.140625" customWidth="1"/>
    <col min="12806" max="12806" width="7.28515625" customWidth="1"/>
    <col min="12807" max="12807" width="7.42578125" customWidth="1"/>
    <col min="12808" max="12808" width="6.5703125" customWidth="1"/>
    <col min="12809" max="12809" width="5.7109375" customWidth="1"/>
    <col min="12810" max="12810" width="7.28515625" customWidth="1"/>
    <col min="12811" max="12811" width="7.42578125" customWidth="1"/>
    <col min="12812" max="12812" width="6.7109375" customWidth="1"/>
    <col min="12813" max="12814" width="6.42578125" customWidth="1"/>
    <col min="12815" max="12815" width="7" customWidth="1"/>
    <col min="12816" max="12816" width="6.5703125" customWidth="1"/>
    <col min="12817" max="12817" width="5.7109375" customWidth="1"/>
    <col min="12818" max="12818" width="7.140625" customWidth="1"/>
    <col min="12819" max="12819" width="7.42578125" customWidth="1"/>
    <col min="12820" max="12820" width="7.28515625" customWidth="1"/>
    <col min="12821" max="12821" width="6.140625" customWidth="1"/>
    <col min="13057" max="13057" width="3.28515625" customWidth="1"/>
    <col min="13058" max="13058" width="2.85546875" customWidth="1"/>
    <col min="13060" max="13060" width="4.85546875" customWidth="1"/>
    <col min="13061" max="13061" width="4.140625" customWidth="1"/>
    <col min="13062" max="13062" width="7.28515625" customWidth="1"/>
    <col min="13063" max="13063" width="7.42578125" customWidth="1"/>
    <col min="13064" max="13064" width="6.5703125" customWidth="1"/>
    <col min="13065" max="13065" width="5.7109375" customWidth="1"/>
    <col min="13066" max="13066" width="7.28515625" customWidth="1"/>
    <col min="13067" max="13067" width="7.42578125" customWidth="1"/>
    <col min="13068" max="13068" width="6.7109375" customWidth="1"/>
    <col min="13069" max="13070" width="6.42578125" customWidth="1"/>
    <col min="13071" max="13071" width="7" customWidth="1"/>
    <col min="13072" max="13072" width="6.5703125" customWidth="1"/>
    <col min="13073" max="13073" width="5.7109375" customWidth="1"/>
    <col min="13074" max="13074" width="7.140625" customWidth="1"/>
    <col min="13075" max="13075" width="7.42578125" customWidth="1"/>
    <col min="13076" max="13076" width="7.28515625" customWidth="1"/>
    <col min="13077" max="13077" width="6.140625" customWidth="1"/>
    <col min="13313" max="13313" width="3.28515625" customWidth="1"/>
    <col min="13314" max="13314" width="2.85546875" customWidth="1"/>
    <col min="13316" max="13316" width="4.85546875" customWidth="1"/>
    <col min="13317" max="13317" width="4.140625" customWidth="1"/>
    <col min="13318" max="13318" width="7.28515625" customWidth="1"/>
    <col min="13319" max="13319" width="7.42578125" customWidth="1"/>
    <col min="13320" max="13320" width="6.5703125" customWidth="1"/>
    <col min="13321" max="13321" width="5.7109375" customWidth="1"/>
    <col min="13322" max="13322" width="7.28515625" customWidth="1"/>
    <col min="13323" max="13323" width="7.42578125" customWidth="1"/>
    <col min="13324" max="13324" width="6.7109375" customWidth="1"/>
    <col min="13325" max="13326" width="6.42578125" customWidth="1"/>
    <col min="13327" max="13327" width="7" customWidth="1"/>
    <col min="13328" max="13328" width="6.5703125" customWidth="1"/>
    <col min="13329" max="13329" width="5.7109375" customWidth="1"/>
    <col min="13330" max="13330" width="7.140625" customWidth="1"/>
    <col min="13331" max="13331" width="7.42578125" customWidth="1"/>
    <col min="13332" max="13332" width="7.28515625" customWidth="1"/>
    <col min="13333" max="13333" width="6.140625" customWidth="1"/>
    <col min="13569" max="13569" width="3.28515625" customWidth="1"/>
    <col min="13570" max="13570" width="2.85546875" customWidth="1"/>
    <col min="13572" max="13572" width="4.85546875" customWidth="1"/>
    <col min="13573" max="13573" width="4.140625" customWidth="1"/>
    <col min="13574" max="13574" width="7.28515625" customWidth="1"/>
    <col min="13575" max="13575" width="7.42578125" customWidth="1"/>
    <col min="13576" max="13576" width="6.5703125" customWidth="1"/>
    <col min="13577" max="13577" width="5.7109375" customWidth="1"/>
    <col min="13578" max="13578" width="7.28515625" customWidth="1"/>
    <col min="13579" max="13579" width="7.42578125" customWidth="1"/>
    <col min="13580" max="13580" width="6.7109375" customWidth="1"/>
    <col min="13581" max="13582" width="6.42578125" customWidth="1"/>
    <col min="13583" max="13583" width="7" customWidth="1"/>
    <col min="13584" max="13584" width="6.5703125" customWidth="1"/>
    <col min="13585" max="13585" width="5.7109375" customWidth="1"/>
    <col min="13586" max="13586" width="7.140625" customWidth="1"/>
    <col min="13587" max="13587" width="7.42578125" customWidth="1"/>
    <col min="13588" max="13588" width="7.28515625" customWidth="1"/>
    <col min="13589" max="13589" width="6.140625" customWidth="1"/>
    <col min="13825" max="13825" width="3.28515625" customWidth="1"/>
    <col min="13826" max="13826" width="2.85546875" customWidth="1"/>
    <col min="13828" max="13828" width="4.85546875" customWidth="1"/>
    <col min="13829" max="13829" width="4.140625" customWidth="1"/>
    <col min="13830" max="13830" width="7.28515625" customWidth="1"/>
    <col min="13831" max="13831" width="7.42578125" customWidth="1"/>
    <col min="13832" max="13832" width="6.5703125" customWidth="1"/>
    <col min="13833" max="13833" width="5.7109375" customWidth="1"/>
    <col min="13834" max="13834" width="7.28515625" customWidth="1"/>
    <col min="13835" max="13835" width="7.42578125" customWidth="1"/>
    <col min="13836" max="13836" width="6.7109375" customWidth="1"/>
    <col min="13837" max="13838" width="6.42578125" customWidth="1"/>
    <col min="13839" max="13839" width="7" customWidth="1"/>
    <col min="13840" max="13840" width="6.5703125" customWidth="1"/>
    <col min="13841" max="13841" width="5.7109375" customWidth="1"/>
    <col min="13842" max="13842" width="7.140625" customWidth="1"/>
    <col min="13843" max="13843" width="7.42578125" customWidth="1"/>
    <col min="13844" max="13844" width="7.28515625" customWidth="1"/>
    <col min="13845" max="13845" width="6.140625" customWidth="1"/>
    <col min="14081" max="14081" width="3.28515625" customWidth="1"/>
    <col min="14082" max="14082" width="2.85546875" customWidth="1"/>
    <col min="14084" max="14084" width="4.85546875" customWidth="1"/>
    <col min="14085" max="14085" width="4.140625" customWidth="1"/>
    <col min="14086" max="14086" width="7.28515625" customWidth="1"/>
    <col min="14087" max="14087" width="7.42578125" customWidth="1"/>
    <col min="14088" max="14088" width="6.5703125" customWidth="1"/>
    <col min="14089" max="14089" width="5.7109375" customWidth="1"/>
    <col min="14090" max="14090" width="7.28515625" customWidth="1"/>
    <col min="14091" max="14091" width="7.42578125" customWidth="1"/>
    <col min="14092" max="14092" width="6.7109375" customWidth="1"/>
    <col min="14093" max="14094" width="6.42578125" customWidth="1"/>
    <col min="14095" max="14095" width="7" customWidth="1"/>
    <col min="14096" max="14096" width="6.5703125" customWidth="1"/>
    <col min="14097" max="14097" width="5.7109375" customWidth="1"/>
    <col min="14098" max="14098" width="7.140625" customWidth="1"/>
    <col min="14099" max="14099" width="7.42578125" customWidth="1"/>
    <col min="14100" max="14100" width="7.28515625" customWidth="1"/>
    <col min="14101" max="14101" width="6.140625" customWidth="1"/>
    <col min="14337" max="14337" width="3.28515625" customWidth="1"/>
    <col min="14338" max="14338" width="2.85546875" customWidth="1"/>
    <col min="14340" max="14340" width="4.85546875" customWidth="1"/>
    <col min="14341" max="14341" width="4.140625" customWidth="1"/>
    <col min="14342" max="14342" width="7.28515625" customWidth="1"/>
    <col min="14343" max="14343" width="7.42578125" customWidth="1"/>
    <col min="14344" max="14344" width="6.5703125" customWidth="1"/>
    <col min="14345" max="14345" width="5.7109375" customWidth="1"/>
    <col min="14346" max="14346" width="7.28515625" customWidth="1"/>
    <col min="14347" max="14347" width="7.42578125" customWidth="1"/>
    <col min="14348" max="14348" width="6.7109375" customWidth="1"/>
    <col min="14349" max="14350" width="6.42578125" customWidth="1"/>
    <col min="14351" max="14351" width="7" customWidth="1"/>
    <col min="14352" max="14352" width="6.5703125" customWidth="1"/>
    <col min="14353" max="14353" width="5.7109375" customWidth="1"/>
    <col min="14354" max="14354" width="7.140625" customWidth="1"/>
    <col min="14355" max="14355" width="7.42578125" customWidth="1"/>
    <col min="14356" max="14356" width="7.28515625" customWidth="1"/>
    <col min="14357" max="14357" width="6.140625" customWidth="1"/>
    <col min="14593" max="14593" width="3.28515625" customWidth="1"/>
    <col min="14594" max="14594" width="2.85546875" customWidth="1"/>
    <col min="14596" max="14596" width="4.85546875" customWidth="1"/>
    <col min="14597" max="14597" width="4.140625" customWidth="1"/>
    <col min="14598" max="14598" width="7.28515625" customWidth="1"/>
    <col min="14599" max="14599" width="7.42578125" customWidth="1"/>
    <col min="14600" max="14600" width="6.5703125" customWidth="1"/>
    <col min="14601" max="14601" width="5.7109375" customWidth="1"/>
    <col min="14602" max="14602" width="7.28515625" customWidth="1"/>
    <col min="14603" max="14603" width="7.42578125" customWidth="1"/>
    <col min="14604" max="14604" width="6.7109375" customWidth="1"/>
    <col min="14605" max="14606" width="6.42578125" customWidth="1"/>
    <col min="14607" max="14607" width="7" customWidth="1"/>
    <col min="14608" max="14608" width="6.5703125" customWidth="1"/>
    <col min="14609" max="14609" width="5.7109375" customWidth="1"/>
    <col min="14610" max="14610" width="7.140625" customWidth="1"/>
    <col min="14611" max="14611" width="7.42578125" customWidth="1"/>
    <col min="14612" max="14612" width="7.28515625" customWidth="1"/>
    <col min="14613" max="14613" width="6.140625" customWidth="1"/>
    <col min="14849" max="14849" width="3.28515625" customWidth="1"/>
    <col min="14850" max="14850" width="2.85546875" customWidth="1"/>
    <col min="14852" max="14852" width="4.85546875" customWidth="1"/>
    <col min="14853" max="14853" width="4.140625" customWidth="1"/>
    <col min="14854" max="14854" width="7.28515625" customWidth="1"/>
    <col min="14855" max="14855" width="7.42578125" customWidth="1"/>
    <col min="14856" max="14856" width="6.5703125" customWidth="1"/>
    <col min="14857" max="14857" width="5.7109375" customWidth="1"/>
    <col min="14858" max="14858" width="7.28515625" customWidth="1"/>
    <col min="14859" max="14859" width="7.42578125" customWidth="1"/>
    <col min="14860" max="14860" width="6.7109375" customWidth="1"/>
    <col min="14861" max="14862" width="6.42578125" customWidth="1"/>
    <col min="14863" max="14863" width="7" customWidth="1"/>
    <col min="14864" max="14864" width="6.5703125" customWidth="1"/>
    <col min="14865" max="14865" width="5.7109375" customWidth="1"/>
    <col min="14866" max="14866" width="7.140625" customWidth="1"/>
    <col min="14867" max="14867" width="7.42578125" customWidth="1"/>
    <col min="14868" max="14868" width="7.28515625" customWidth="1"/>
    <col min="14869" max="14869" width="6.140625" customWidth="1"/>
    <col min="15105" max="15105" width="3.28515625" customWidth="1"/>
    <col min="15106" max="15106" width="2.85546875" customWidth="1"/>
    <col min="15108" max="15108" width="4.85546875" customWidth="1"/>
    <col min="15109" max="15109" width="4.140625" customWidth="1"/>
    <col min="15110" max="15110" width="7.28515625" customWidth="1"/>
    <col min="15111" max="15111" width="7.42578125" customWidth="1"/>
    <col min="15112" max="15112" width="6.5703125" customWidth="1"/>
    <col min="15113" max="15113" width="5.7109375" customWidth="1"/>
    <col min="15114" max="15114" width="7.28515625" customWidth="1"/>
    <col min="15115" max="15115" width="7.42578125" customWidth="1"/>
    <col min="15116" max="15116" width="6.7109375" customWidth="1"/>
    <col min="15117" max="15118" width="6.42578125" customWidth="1"/>
    <col min="15119" max="15119" width="7" customWidth="1"/>
    <col min="15120" max="15120" width="6.5703125" customWidth="1"/>
    <col min="15121" max="15121" width="5.7109375" customWidth="1"/>
    <col min="15122" max="15122" width="7.140625" customWidth="1"/>
    <col min="15123" max="15123" width="7.42578125" customWidth="1"/>
    <col min="15124" max="15124" width="7.28515625" customWidth="1"/>
    <col min="15125" max="15125" width="6.140625" customWidth="1"/>
    <col min="15361" max="15361" width="3.28515625" customWidth="1"/>
    <col min="15362" max="15362" width="2.85546875" customWidth="1"/>
    <col min="15364" max="15364" width="4.85546875" customWidth="1"/>
    <col min="15365" max="15365" width="4.140625" customWidth="1"/>
    <col min="15366" max="15366" width="7.28515625" customWidth="1"/>
    <col min="15367" max="15367" width="7.42578125" customWidth="1"/>
    <col min="15368" max="15368" width="6.5703125" customWidth="1"/>
    <col min="15369" max="15369" width="5.7109375" customWidth="1"/>
    <col min="15370" max="15370" width="7.28515625" customWidth="1"/>
    <col min="15371" max="15371" width="7.42578125" customWidth="1"/>
    <col min="15372" max="15372" width="6.7109375" customWidth="1"/>
    <col min="15373" max="15374" width="6.42578125" customWidth="1"/>
    <col min="15375" max="15375" width="7" customWidth="1"/>
    <col min="15376" max="15376" width="6.5703125" customWidth="1"/>
    <col min="15377" max="15377" width="5.7109375" customWidth="1"/>
    <col min="15378" max="15378" width="7.140625" customWidth="1"/>
    <col min="15379" max="15379" width="7.42578125" customWidth="1"/>
    <col min="15380" max="15380" width="7.28515625" customWidth="1"/>
    <col min="15381" max="15381" width="6.140625" customWidth="1"/>
    <col min="15617" max="15617" width="3.28515625" customWidth="1"/>
    <col min="15618" max="15618" width="2.85546875" customWidth="1"/>
    <col min="15620" max="15620" width="4.85546875" customWidth="1"/>
    <col min="15621" max="15621" width="4.140625" customWidth="1"/>
    <col min="15622" max="15622" width="7.28515625" customWidth="1"/>
    <col min="15623" max="15623" width="7.42578125" customWidth="1"/>
    <col min="15624" max="15624" width="6.5703125" customWidth="1"/>
    <col min="15625" max="15625" width="5.7109375" customWidth="1"/>
    <col min="15626" max="15626" width="7.28515625" customWidth="1"/>
    <col min="15627" max="15627" width="7.42578125" customWidth="1"/>
    <col min="15628" max="15628" width="6.7109375" customWidth="1"/>
    <col min="15629" max="15630" width="6.42578125" customWidth="1"/>
    <col min="15631" max="15631" width="7" customWidth="1"/>
    <col min="15632" max="15632" width="6.5703125" customWidth="1"/>
    <col min="15633" max="15633" width="5.7109375" customWidth="1"/>
    <col min="15634" max="15634" width="7.140625" customWidth="1"/>
    <col min="15635" max="15635" width="7.42578125" customWidth="1"/>
    <col min="15636" max="15636" width="7.28515625" customWidth="1"/>
    <col min="15637" max="15637" width="6.140625" customWidth="1"/>
    <col min="15873" max="15873" width="3.28515625" customWidth="1"/>
    <col min="15874" max="15874" width="2.85546875" customWidth="1"/>
    <col min="15876" max="15876" width="4.85546875" customWidth="1"/>
    <col min="15877" max="15877" width="4.140625" customWidth="1"/>
    <col min="15878" max="15878" width="7.28515625" customWidth="1"/>
    <col min="15879" max="15879" width="7.42578125" customWidth="1"/>
    <col min="15880" max="15880" width="6.5703125" customWidth="1"/>
    <col min="15881" max="15881" width="5.7109375" customWidth="1"/>
    <col min="15882" max="15882" width="7.28515625" customWidth="1"/>
    <col min="15883" max="15883" width="7.42578125" customWidth="1"/>
    <col min="15884" max="15884" width="6.7109375" customWidth="1"/>
    <col min="15885" max="15886" width="6.42578125" customWidth="1"/>
    <col min="15887" max="15887" width="7" customWidth="1"/>
    <col min="15888" max="15888" width="6.5703125" customWidth="1"/>
    <col min="15889" max="15889" width="5.7109375" customWidth="1"/>
    <col min="15890" max="15890" width="7.140625" customWidth="1"/>
    <col min="15891" max="15891" width="7.42578125" customWidth="1"/>
    <col min="15892" max="15892" width="7.28515625" customWidth="1"/>
    <col min="15893" max="15893" width="6.140625" customWidth="1"/>
    <col min="16129" max="16129" width="3.28515625" customWidth="1"/>
    <col min="16130" max="16130" width="2.85546875" customWidth="1"/>
    <col min="16132" max="16132" width="4.85546875" customWidth="1"/>
    <col min="16133" max="16133" width="4.140625" customWidth="1"/>
    <col min="16134" max="16134" width="7.28515625" customWidth="1"/>
    <col min="16135" max="16135" width="7.42578125" customWidth="1"/>
    <col min="16136" max="16136" width="6.5703125" customWidth="1"/>
    <col min="16137" max="16137" width="5.7109375" customWidth="1"/>
    <col min="16138" max="16138" width="7.28515625" customWidth="1"/>
    <col min="16139" max="16139" width="7.42578125" customWidth="1"/>
    <col min="16140" max="16140" width="6.7109375" customWidth="1"/>
    <col min="16141" max="16142" width="6.42578125" customWidth="1"/>
    <col min="16143" max="16143" width="7" customWidth="1"/>
    <col min="16144" max="16144" width="6.5703125" customWidth="1"/>
    <col min="16145" max="16145" width="5.7109375" customWidth="1"/>
    <col min="16146" max="16146" width="7.140625" customWidth="1"/>
    <col min="16147" max="16147" width="7.42578125" customWidth="1"/>
    <col min="16148" max="16148" width="7.28515625" customWidth="1"/>
    <col min="16149" max="16149" width="6.140625" customWidth="1"/>
  </cols>
  <sheetData>
    <row r="1" spans="1:21" x14ac:dyDescent="0.25">
      <c r="T1" t="s">
        <v>139</v>
      </c>
    </row>
    <row r="2" spans="1:21" x14ac:dyDescent="0.25">
      <c r="A2" s="141" t="s">
        <v>170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ht="15.75" x14ac:dyDescent="0.25">
      <c r="A3" s="148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ht="16.5" thickBot="1" x14ac:dyDescent="0.3">
      <c r="A4" s="149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 t="s">
        <v>138</v>
      </c>
      <c r="U4" s="147"/>
    </row>
    <row r="5" spans="1:21" ht="30" customHeight="1" thickTop="1" x14ac:dyDescent="0.25">
      <c r="A5" s="750" t="s">
        <v>103</v>
      </c>
      <c r="B5" s="751" t="s">
        <v>0</v>
      </c>
      <c r="C5" s="751" t="s">
        <v>104</v>
      </c>
      <c r="D5" s="751" t="s">
        <v>6</v>
      </c>
      <c r="E5" s="722" t="s">
        <v>7</v>
      </c>
      <c r="F5" s="730" t="s">
        <v>151</v>
      </c>
      <c r="G5" s="731"/>
      <c r="H5" s="731"/>
      <c r="I5" s="731"/>
      <c r="J5" s="734" t="s">
        <v>152</v>
      </c>
      <c r="K5" s="735"/>
      <c r="L5" s="735"/>
      <c r="M5" s="736"/>
      <c r="N5" s="737" t="s">
        <v>162</v>
      </c>
      <c r="O5" s="737"/>
      <c r="P5" s="737"/>
      <c r="Q5" s="738"/>
      <c r="R5" s="730" t="s">
        <v>154</v>
      </c>
      <c r="S5" s="731"/>
      <c r="T5" s="731"/>
      <c r="U5" s="739"/>
    </row>
    <row r="6" spans="1:21" x14ac:dyDescent="0.25">
      <c r="A6" s="741"/>
      <c r="B6" s="752"/>
      <c r="C6" s="752"/>
      <c r="D6" s="752"/>
      <c r="E6" s="723"/>
      <c r="F6" s="740" t="s">
        <v>11</v>
      </c>
      <c r="G6" s="724" t="s">
        <v>12</v>
      </c>
      <c r="H6" s="725"/>
      <c r="I6" s="742" t="s">
        <v>13</v>
      </c>
      <c r="J6" s="744" t="s">
        <v>11</v>
      </c>
      <c r="K6" s="724" t="s">
        <v>12</v>
      </c>
      <c r="L6" s="725"/>
      <c r="M6" s="746" t="s">
        <v>13</v>
      </c>
      <c r="N6" s="748" t="s">
        <v>11</v>
      </c>
      <c r="O6" s="724" t="s">
        <v>12</v>
      </c>
      <c r="P6" s="725"/>
      <c r="Q6" s="726" t="s">
        <v>13</v>
      </c>
      <c r="R6" s="728" t="s">
        <v>11</v>
      </c>
      <c r="S6" s="724" t="s">
        <v>12</v>
      </c>
      <c r="T6" s="725"/>
      <c r="U6" s="726" t="s">
        <v>13</v>
      </c>
    </row>
    <row r="7" spans="1:21" ht="63" customHeight="1" thickBot="1" x14ac:dyDescent="0.3">
      <c r="A7" s="741"/>
      <c r="B7" s="752"/>
      <c r="C7" s="752"/>
      <c r="D7" s="752"/>
      <c r="E7" s="723"/>
      <c r="F7" s="741"/>
      <c r="G7" s="152" t="s">
        <v>11</v>
      </c>
      <c r="H7" s="153" t="s">
        <v>105</v>
      </c>
      <c r="I7" s="743"/>
      <c r="J7" s="745"/>
      <c r="K7" s="152" t="s">
        <v>11</v>
      </c>
      <c r="L7" s="153" t="s">
        <v>105</v>
      </c>
      <c r="M7" s="747"/>
      <c r="N7" s="749"/>
      <c r="O7" s="150" t="s">
        <v>11</v>
      </c>
      <c r="P7" s="151" t="s">
        <v>105</v>
      </c>
      <c r="Q7" s="727"/>
      <c r="R7" s="729"/>
      <c r="S7" s="150" t="s">
        <v>11</v>
      </c>
      <c r="T7" s="151" t="s">
        <v>105</v>
      </c>
      <c r="U7" s="727"/>
    </row>
    <row r="8" spans="1:21" ht="56.25" customHeight="1" thickTop="1" thickBot="1" x14ac:dyDescent="0.3">
      <c r="A8" s="445">
        <v>1</v>
      </c>
      <c r="B8" s="446">
        <v>1</v>
      </c>
      <c r="C8" s="447" t="s">
        <v>106</v>
      </c>
      <c r="D8" s="448"/>
      <c r="E8" s="449"/>
      <c r="F8" s="451">
        <f>Tikslai!K105</f>
        <v>702</v>
      </c>
      <c r="G8" s="452">
        <f>Tikslai!L105</f>
        <v>702</v>
      </c>
      <c r="H8" s="452">
        <f>Tikslai!M105</f>
        <v>583.99299999999994</v>
      </c>
      <c r="I8" s="453">
        <f>Tikslai!N105</f>
        <v>0</v>
      </c>
      <c r="J8" s="456">
        <f>Tikslai!O105</f>
        <v>784.48700000000008</v>
      </c>
      <c r="K8" s="457">
        <f>Tikslai!P105</f>
        <v>779.48700000000008</v>
      </c>
      <c r="L8" s="457">
        <f>Tikslai!Q105</f>
        <v>667.5</v>
      </c>
      <c r="M8" s="458">
        <f>Tikslai!R105</f>
        <v>5</v>
      </c>
      <c r="N8" s="450">
        <f>Tikslai!S105</f>
        <v>0</v>
      </c>
      <c r="O8" s="154">
        <f>Tikslai!T105</f>
        <v>0</v>
      </c>
      <c r="P8" s="154">
        <f>Tikslai!U105</f>
        <v>0</v>
      </c>
      <c r="Q8" s="466">
        <f>Tikslai!V105</f>
        <v>0</v>
      </c>
      <c r="R8" s="155"/>
      <c r="S8" s="156"/>
      <c r="T8" s="157"/>
      <c r="U8" s="158"/>
    </row>
    <row r="9" spans="1:21" ht="20.25" customHeight="1" thickBot="1" x14ac:dyDescent="0.3">
      <c r="A9" s="732" t="s">
        <v>107</v>
      </c>
      <c r="B9" s="733"/>
      <c r="C9" s="733"/>
      <c r="D9" s="733"/>
      <c r="E9" s="733"/>
      <c r="F9" s="159">
        <f t="shared" ref="F9:U9" si="0">SUM(F8)</f>
        <v>702</v>
      </c>
      <c r="G9" s="454">
        <f t="shared" si="0"/>
        <v>702</v>
      </c>
      <c r="H9" s="454">
        <f t="shared" si="0"/>
        <v>583.99299999999994</v>
      </c>
      <c r="I9" s="455">
        <f t="shared" si="0"/>
        <v>0</v>
      </c>
      <c r="J9" s="159">
        <f t="shared" si="0"/>
        <v>784.48700000000008</v>
      </c>
      <c r="K9" s="454">
        <f t="shared" si="0"/>
        <v>779.48700000000008</v>
      </c>
      <c r="L9" s="454">
        <f t="shared" si="0"/>
        <v>667.5</v>
      </c>
      <c r="M9" s="455">
        <f t="shared" si="0"/>
        <v>5</v>
      </c>
      <c r="N9" s="459">
        <f t="shared" si="0"/>
        <v>0</v>
      </c>
      <c r="O9" s="460">
        <f t="shared" si="0"/>
        <v>0</v>
      </c>
      <c r="P9" s="460">
        <f t="shared" si="0"/>
        <v>0</v>
      </c>
      <c r="Q9" s="461">
        <f t="shared" si="0"/>
        <v>0</v>
      </c>
      <c r="R9" s="459">
        <f t="shared" si="0"/>
        <v>0</v>
      </c>
      <c r="S9" s="460">
        <f t="shared" si="0"/>
        <v>0</v>
      </c>
      <c r="T9" s="460">
        <f t="shared" si="0"/>
        <v>0</v>
      </c>
      <c r="U9" s="461">
        <f t="shared" si="0"/>
        <v>0</v>
      </c>
    </row>
  </sheetData>
  <mergeCells count="22">
    <mergeCell ref="A9:E9"/>
    <mergeCell ref="J5:M5"/>
    <mergeCell ref="N5:Q5"/>
    <mergeCell ref="R5:U5"/>
    <mergeCell ref="F6:F7"/>
    <mergeCell ref="G6:H6"/>
    <mergeCell ref="I6:I7"/>
    <mergeCell ref="J6:J7"/>
    <mergeCell ref="K6:L6"/>
    <mergeCell ref="M6:M7"/>
    <mergeCell ref="N6:N7"/>
    <mergeCell ref="A5:A7"/>
    <mergeCell ref="B5:B7"/>
    <mergeCell ref="C5:C7"/>
    <mergeCell ref="D5:D7"/>
    <mergeCell ref="U6:U7"/>
    <mergeCell ref="E5:E7"/>
    <mergeCell ref="O6:P6"/>
    <mergeCell ref="Q6:Q7"/>
    <mergeCell ref="R6:R7"/>
    <mergeCell ref="S6:T6"/>
    <mergeCell ref="F5:I5"/>
  </mergeCells>
  <pageMargins left="0.7" right="0.7" top="0.75" bottom="0.75" header="0.3" footer="0.3"/>
  <pageSetup paperSize="9" scale="9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A10" workbookViewId="0">
      <selection activeCell="K8" sqref="K8"/>
    </sheetView>
  </sheetViews>
  <sheetFormatPr defaultRowHeight="15" x14ac:dyDescent="0.25"/>
  <cols>
    <col min="1" max="1" width="17.7109375" customWidth="1"/>
    <col min="2" max="2" width="10.28515625" customWidth="1"/>
    <col min="3" max="3" width="11" customWidth="1"/>
    <col min="4" max="4" width="10.42578125" customWidth="1"/>
    <col min="5" max="5" width="11.28515625" customWidth="1"/>
    <col min="6" max="6" width="10.85546875" customWidth="1"/>
    <col min="8" max="8" width="10.140625" bestFit="1" customWidth="1"/>
    <col min="9" max="9" width="9.5703125" bestFit="1" customWidth="1"/>
    <col min="257" max="257" width="17.7109375" customWidth="1"/>
    <col min="258" max="258" width="10.28515625" customWidth="1"/>
    <col min="259" max="259" width="11" customWidth="1"/>
    <col min="260" max="260" width="10.42578125" customWidth="1"/>
    <col min="261" max="261" width="9.5703125" customWidth="1"/>
    <col min="262" max="262" width="10.85546875" customWidth="1"/>
    <col min="264" max="264" width="10.140625" bestFit="1" customWidth="1"/>
    <col min="265" max="265" width="9.5703125" bestFit="1" customWidth="1"/>
    <col min="513" max="513" width="17.7109375" customWidth="1"/>
    <col min="514" max="514" width="10.28515625" customWidth="1"/>
    <col min="515" max="515" width="11" customWidth="1"/>
    <col min="516" max="516" width="10.42578125" customWidth="1"/>
    <col min="517" max="517" width="9.5703125" customWidth="1"/>
    <col min="518" max="518" width="10.85546875" customWidth="1"/>
    <col min="520" max="520" width="10.140625" bestFit="1" customWidth="1"/>
    <col min="521" max="521" width="9.5703125" bestFit="1" customWidth="1"/>
    <col min="769" max="769" width="17.7109375" customWidth="1"/>
    <col min="770" max="770" width="10.28515625" customWidth="1"/>
    <col min="771" max="771" width="11" customWidth="1"/>
    <col min="772" max="772" width="10.42578125" customWidth="1"/>
    <col min="773" max="773" width="9.5703125" customWidth="1"/>
    <col min="774" max="774" width="10.85546875" customWidth="1"/>
    <col min="776" max="776" width="10.140625" bestFit="1" customWidth="1"/>
    <col min="777" max="777" width="9.5703125" bestFit="1" customWidth="1"/>
    <col min="1025" max="1025" width="17.7109375" customWidth="1"/>
    <col min="1026" max="1026" width="10.28515625" customWidth="1"/>
    <col min="1027" max="1027" width="11" customWidth="1"/>
    <col min="1028" max="1028" width="10.42578125" customWidth="1"/>
    <col min="1029" max="1029" width="9.5703125" customWidth="1"/>
    <col min="1030" max="1030" width="10.85546875" customWidth="1"/>
    <col min="1032" max="1032" width="10.140625" bestFit="1" customWidth="1"/>
    <col min="1033" max="1033" width="9.5703125" bestFit="1" customWidth="1"/>
    <col min="1281" max="1281" width="17.7109375" customWidth="1"/>
    <col min="1282" max="1282" width="10.28515625" customWidth="1"/>
    <col min="1283" max="1283" width="11" customWidth="1"/>
    <col min="1284" max="1284" width="10.42578125" customWidth="1"/>
    <col min="1285" max="1285" width="9.5703125" customWidth="1"/>
    <col min="1286" max="1286" width="10.85546875" customWidth="1"/>
    <col min="1288" max="1288" width="10.140625" bestFit="1" customWidth="1"/>
    <col min="1289" max="1289" width="9.5703125" bestFit="1" customWidth="1"/>
    <col min="1537" max="1537" width="17.7109375" customWidth="1"/>
    <col min="1538" max="1538" width="10.28515625" customWidth="1"/>
    <col min="1539" max="1539" width="11" customWidth="1"/>
    <col min="1540" max="1540" width="10.42578125" customWidth="1"/>
    <col min="1541" max="1541" width="9.5703125" customWidth="1"/>
    <col min="1542" max="1542" width="10.85546875" customWidth="1"/>
    <col min="1544" max="1544" width="10.140625" bestFit="1" customWidth="1"/>
    <col min="1545" max="1545" width="9.5703125" bestFit="1" customWidth="1"/>
    <col min="1793" max="1793" width="17.7109375" customWidth="1"/>
    <col min="1794" max="1794" width="10.28515625" customWidth="1"/>
    <col min="1795" max="1795" width="11" customWidth="1"/>
    <col min="1796" max="1796" width="10.42578125" customWidth="1"/>
    <col min="1797" max="1797" width="9.5703125" customWidth="1"/>
    <col min="1798" max="1798" width="10.85546875" customWidth="1"/>
    <col min="1800" max="1800" width="10.140625" bestFit="1" customWidth="1"/>
    <col min="1801" max="1801" width="9.5703125" bestFit="1" customWidth="1"/>
    <col min="2049" max="2049" width="17.7109375" customWidth="1"/>
    <col min="2050" max="2050" width="10.28515625" customWidth="1"/>
    <col min="2051" max="2051" width="11" customWidth="1"/>
    <col min="2052" max="2052" width="10.42578125" customWidth="1"/>
    <col min="2053" max="2053" width="9.5703125" customWidth="1"/>
    <col min="2054" max="2054" width="10.85546875" customWidth="1"/>
    <col min="2056" max="2056" width="10.140625" bestFit="1" customWidth="1"/>
    <col min="2057" max="2057" width="9.5703125" bestFit="1" customWidth="1"/>
    <col min="2305" max="2305" width="17.7109375" customWidth="1"/>
    <col min="2306" max="2306" width="10.28515625" customWidth="1"/>
    <col min="2307" max="2307" width="11" customWidth="1"/>
    <col min="2308" max="2308" width="10.42578125" customWidth="1"/>
    <col min="2309" max="2309" width="9.5703125" customWidth="1"/>
    <col min="2310" max="2310" width="10.85546875" customWidth="1"/>
    <col min="2312" max="2312" width="10.140625" bestFit="1" customWidth="1"/>
    <col min="2313" max="2313" width="9.5703125" bestFit="1" customWidth="1"/>
    <col min="2561" max="2561" width="17.7109375" customWidth="1"/>
    <col min="2562" max="2562" width="10.28515625" customWidth="1"/>
    <col min="2563" max="2563" width="11" customWidth="1"/>
    <col min="2564" max="2564" width="10.42578125" customWidth="1"/>
    <col min="2565" max="2565" width="9.5703125" customWidth="1"/>
    <col min="2566" max="2566" width="10.85546875" customWidth="1"/>
    <col min="2568" max="2568" width="10.140625" bestFit="1" customWidth="1"/>
    <col min="2569" max="2569" width="9.5703125" bestFit="1" customWidth="1"/>
    <col min="2817" max="2817" width="17.7109375" customWidth="1"/>
    <col min="2818" max="2818" width="10.28515625" customWidth="1"/>
    <col min="2819" max="2819" width="11" customWidth="1"/>
    <col min="2820" max="2820" width="10.42578125" customWidth="1"/>
    <col min="2821" max="2821" width="9.5703125" customWidth="1"/>
    <col min="2822" max="2822" width="10.85546875" customWidth="1"/>
    <col min="2824" max="2824" width="10.140625" bestFit="1" customWidth="1"/>
    <col min="2825" max="2825" width="9.5703125" bestFit="1" customWidth="1"/>
    <col min="3073" max="3073" width="17.7109375" customWidth="1"/>
    <col min="3074" max="3074" width="10.28515625" customWidth="1"/>
    <col min="3075" max="3075" width="11" customWidth="1"/>
    <col min="3076" max="3076" width="10.42578125" customWidth="1"/>
    <col min="3077" max="3077" width="9.5703125" customWidth="1"/>
    <col min="3078" max="3078" width="10.85546875" customWidth="1"/>
    <col min="3080" max="3080" width="10.140625" bestFit="1" customWidth="1"/>
    <col min="3081" max="3081" width="9.5703125" bestFit="1" customWidth="1"/>
    <col min="3329" max="3329" width="17.7109375" customWidth="1"/>
    <col min="3330" max="3330" width="10.28515625" customWidth="1"/>
    <col min="3331" max="3331" width="11" customWidth="1"/>
    <col min="3332" max="3332" width="10.42578125" customWidth="1"/>
    <col min="3333" max="3333" width="9.5703125" customWidth="1"/>
    <col min="3334" max="3334" width="10.85546875" customWidth="1"/>
    <col min="3336" max="3336" width="10.140625" bestFit="1" customWidth="1"/>
    <col min="3337" max="3337" width="9.5703125" bestFit="1" customWidth="1"/>
    <col min="3585" max="3585" width="17.7109375" customWidth="1"/>
    <col min="3586" max="3586" width="10.28515625" customWidth="1"/>
    <col min="3587" max="3587" width="11" customWidth="1"/>
    <col min="3588" max="3588" width="10.42578125" customWidth="1"/>
    <col min="3589" max="3589" width="9.5703125" customWidth="1"/>
    <col min="3590" max="3590" width="10.85546875" customWidth="1"/>
    <col min="3592" max="3592" width="10.140625" bestFit="1" customWidth="1"/>
    <col min="3593" max="3593" width="9.5703125" bestFit="1" customWidth="1"/>
    <col min="3841" max="3841" width="17.7109375" customWidth="1"/>
    <col min="3842" max="3842" width="10.28515625" customWidth="1"/>
    <col min="3843" max="3843" width="11" customWidth="1"/>
    <col min="3844" max="3844" width="10.42578125" customWidth="1"/>
    <col min="3845" max="3845" width="9.5703125" customWidth="1"/>
    <col min="3846" max="3846" width="10.85546875" customWidth="1"/>
    <col min="3848" max="3848" width="10.140625" bestFit="1" customWidth="1"/>
    <col min="3849" max="3849" width="9.5703125" bestFit="1" customWidth="1"/>
    <col min="4097" max="4097" width="17.7109375" customWidth="1"/>
    <col min="4098" max="4098" width="10.28515625" customWidth="1"/>
    <col min="4099" max="4099" width="11" customWidth="1"/>
    <col min="4100" max="4100" width="10.42578125" customWidth="1"/>
    <col min="4101" max="4101" width="9.5703125" customWidth="1"/>
    <col min="4102" max="4102" width="10.85546875" customWidth="1"/>
    <col min="4104" max="4104" width="10.140625" bestFit="1" customWidth="1"/>
    <col min="4105" max="4105" width="9.5703125" bestFit="1" customWidth="1"/>
    <col min="4353" max="4353" width="17.7109375" customWidth="1"/>
    <col min="4354" max="4354" width="10.28515625" customWidth="1"/>
    <col min="4355" max="4355" width="11" customWidth="1"/>
    <col min="4356" max="4356" width="10.42578125" customWidth="1"/>
    <col min="4357" max="4357" width="9.5703125" customWidth="1"/>
    <col min="4358" max="4358" width="10.85546875" customWidth="1"/>
    <col min="4360" max="4360" width="10.140625" bestFit="1" customWidth="1"/>
    <col min="4361" max="4361" width="9.5703125" bestFit="1" customWidth="1"/>
    <col min="4609" max="4609" width="17.7109375" customWidth="1"/>
    <col min="4610" max="4610" width="10.28515625" customWidth="1"/>
    <col min="4611" max="4611" width="11" customWidth="1"/>
    <col min="4612" max="4612" width="10.42578125" customWidth="1"/>
    <col min="4613" max="4613" width="9.5703125" customWidth="1"/>
    <col min="4614" max="4614" width="10.85546875" customWidth="1"/>
    <col min="4616" max="4616" width="10.140625" bestFit="1" customWidth="1"/>
    <col min="4617" max="4617" width="9.5703125" bestFit="1" customWidth="1"/>
    <col min="4865" max="4865" width="17.7109375" customWidth="1"/>
    <col min="4866" max="4866" width="10.28515625" customWidth="1"/>
    <col min="4867" max="4867" width="11" customWidth="1"/>
    <col min="4868" max="4868" width="10.42578125" customWidth="1"/>
    <col min="4869" max="4869" width="9.5703125" customWidth="1"/>
    <col min="4870" max="4870" width="10.85546875" customWidth="1"/>
    <col min="4872" max="4872" width="10.140625" bestFit="1" customWidth="1"/>
    <col min="4873" max="4873" width="9.5703125" bestFit="1" customWidth="1"/>
    <col min="5121" max="5121" width="17.7109375" customWidth="1"/>
    <col min="5122" max="5122" width="10.28515625" customWidth="1"/>
    <col min="5123" max="5123" width="11" customWidth="1"/>
    <col min="5124" max="5124" width="10.42578125" customWidth="1"/>
    <col min="5125" max="5125" width="9.5703125" customWidth="1"/>
    <col min="5126" max="5126" width="10.85546875" customWidth="1"/>
    <col min="5128" max="5128" width="10.140625" bestFit="1" customWidth="1"/>
    <col min="5129" max="5129" width="9.5703125" bestFit="1" customWidth="1"/>
    <col min="5377" max="5377" width="17.7109375" customWidth="1"/>
    <col min="5378" max="5378" width="10.28515625" customWidth="1"/>
    <col min="5379" max="5379" width="11" customWidth="1"/>
    <col min="5380" max="5380" width="10.42578125" customWidth="1"/>
    <col min="5381" max="5381" width="9.5703125" customWidth="1"/>
    <col min="5382" max="5382" width="10.85546875" customWidth="1"/>
    <col min="5384" max="5384" width="10.140625" bestFit="1" customWidth="1"/>
    <col min="5385" max="5385" width="9.5703125" bestFit="1" customWidth="1"/>
    <col min="5633" max="5633" width="17.7109375" customWidth="1"/>
    <col min="5634" max="5634" width="10.28515625" customWidth="1"/>
    <col min="5635" max="5635" width="11" customWidth="1"/>
    <col min="5636" max="5636" width="10.42578125" customWidth="1"/>
    <col min="5637" max="5637" width="9.5703125" customWidth="1"/>
    <col min="5638" max="5638" width="10.85546875" customWidth="1"/>
    <col min="5640" max="5640" width="10.140625" bestFit="1" customWidth="1"/>
    <col min="5641" max="5641" width="9.5703125" bestFit="1" customWidth="1"/>
    <col min="5889" max="5889" width="17.7109375" customWidth="1"/>
    <col min="5890" max="5890" width="10.28515625" customWidth="1"/>
    <col min="5891" max="5891" width="11" customWidth="1"/>
    <col min="5892" max="5892" width="10.42578125" customWidth="1"/>
    <col min="5893" max="5893" width="9.5703125" customWidth="1"/>
    <col min="5894" max="5894" width="10.85546875" customWidth="1"/>
    <col min="5896" max="5896" width="10.140625" bestFit="1" customWidth="1"/>
    <col min="5897" max="5897" width="9.5703125" bestFit="1" customWidth="1"/>
    <col min="6145" max="6145" width="17.7109375" customWidth="1"/>
    <col min="6146" max="6146" width="10.28515625" customWidth="1"/>
    <col min="6147" max="6147" width="11" customWidth="1"/>
    <col min="6148" max="6148" width="10.42578125" customWidth="1"/>
    <col min="6149" max="6149" width="9.5703125" customWidth="1"/>
    <col min="6150" max="6150" width="10.85546875" customWidth="1"/>
    <col min="6152" max="6152" width="10.140625" bestFit="1" customWidth="1"/>
    <col min="6153" max="6153" width="9.5703125" bestFit="1" customWidth="1"/>
    <col min="6401" max="6401" width="17.7109375" customWidth="1"/>
    <col min="6402" max="6402" width="10.28515625" customWidth="1"/>
    <col min="6403" max="6403" width="11" customWidth="1"/>
    <col min="6404" max="6404" width="10.42578125" customWidth="1"/>
    <col min="6405" max="6405" width="9.5703125" customWidth="1"/>
    <col min="6406" max="6406" width="10.85546875" customWidth="1"/>
    <col min="6408" max="6408" width="10.140625" bestFit="1" customWidth="1"/>
    <col min="6409" max="6409" width="9.5703125" bestFit="1" customWidth="1"/>
    <col min="6657" max="6657" width="17.7109375" customWidth="1"/>
    <col min="6658" max="6658" width="10.28515625" customWidth="1"/>
    <col min="6659" max="6659" width="11" customWidth="1"/>
    <col min="6660" max="6660" width="10.42578125" customWidth="1"/>
    <col min="6661" max="6661" width="9.5703125" customWidth="1"/>
    <col min="6662" max="6662" width="10.85546875" customWidth="1"/>
    <col min="6664" max="6664" width="10.140625" bestFit="1" customWidth="1"/>
    <col min="6665" max="6665" width="9.5703125" bestFit="1" customWidth="1"/>
    <col min="6913" max="6913" width="17.7109375" customWidth="1"/>
    <col min="6914" max="6914" width="10.28515625" customWidth="1"/>
    <col min="6915" max="6915" width="11" customWidth="1"/>
    <col min="6916" max="6916" width="10.42578125" customWidth="1"/>
    <col min="6917" max="6917" width="9.5703125" customWidth="1"/>
    <col min="6918" max="6918" width="10.85546875" customWidth="1"/>
    <col min="6920" max="6920" width="10.140625" bestFit="1" customWidth="1"/>
    <col min="6921" max="6921" width="9.5703125" bestFit="1" customWidth="1"/>
    <col min="7169" max="7169" width="17.7109375" customWidth="1"/>
    <col min="7170" max="7170" width="10.28515625" customWidth="1"/>
    <col min="7171" max="7171" width="11" customWidth="1"/>
    <col min="7172" max="7172" width="10.42578125" customWidth="1"/>
    <col min="7173" max="7173" width="9.5703125" customWidth="1"/>
    <col min="7174" max="7174" width="10.85546875" customWidth="1"/>
    <col min="7176" max="7176" width="10.140625" bestFit="1" customWidth="1"/>
    <col min="7177" max="7177" width="9.5703125" bestFit="1" customWidth="1"/>
    <col min="7425" max="7425" width="17.7109375" customWidth="1"/>
    <col min="7426" max="7426" width="10.28515625" customWidth="1"/>
    <col min="7427" max="7427" width="11" customWidth="1"/>
    <col min="7428" max="7428" width="10.42578125" customWidth="1"/>
    <col min="7429" max="7429" width="9.5703125" customWidth="1"/>
    <col min="7430" max="7430" width="10.85546875" customWidth="1"/>
    <col min="7432" max="7432" width="10.140625" bestFit="1" customWidth="1"/>
    <col min="7433" max="7433" width="9.5703125" bestFit="1" customWidth="1"/>
    <col min="7681" max="7681" width="17.7109375" customWidth="1"/>
    <col min="7682" max="7682" width="10.28515625" customWidth="1"/>
    <col min="7683" max="7683" width="11" customWidth="1"/>
    <col min="7684" max="7684" width="10.42578125" customWidth="1"/>
    <col min="7685" max="7685" width="9.5703125" customWidth="1"/>
    <col min="7686" max="7686" width="10.85546875" customWidth="1"/>
    <col min="7688" max="7688" width="10.140625" bestFit="1" customWidth="1"/>
    <col min="7689" max="7689" width="9.5703125" bestFit="1" customWidth="1"/>
    <col min="7937" max="7937" width="17.7109375" customWidth="1"/>
    <col min="7938" max="7938" width="10.28515625" customWidth="1"/>
    <col min="7939" max="7939" width="11" customWidth="1"/>
    <col min="7940" max="7940" width="10.42578125" customWidth="1"/>
    <col min="7941" max="7941" width="9.5703125" customWidth="1"/>
    <col min="7942" max="7942" width="10.85546875" customWidth="1"/>
    <col min="7944" max="7944" width="10.140625" bestFit="1" customWidth="1"/>
    <col min="7945" max="7945" width="9.5703125" bestFit="1" customWidth="1"/>
    <col min="8193" max="8193" width="17.7109375" customWidth="1"/>
    <col min="8194" max="8194" width="10.28515625" customWidth="1"/>
    <col min="8195" max="8195" width="11" customWidth="1"/>
    <col min="8196" max="8196" width="10.42578125" customWidth="1"/>
    <col min="8197" max="8197" width="9.5703125" customWidth="1"/>
    <col min="8198" max="8198" width="10.85546875" customWidth="1"/>
    <col min="8200" max="8200" width="10.140625" bestFit="1" customWidth="1"/>
    <col min="8201" max="8201" width="9.5703125" bestFit="1" customWidth="1"/>
    <col min="8449" max="8449" width="17.7109375" customWidth="1"/>
    <col min="8450" max="8450" width="10.28515625" customWidth="1"/>
    <col min="8451" max="8451" width="11" customWidth="1"/>
    <col min="8452" max="8452" width="10.42578125" customWidth="1"/>
    <col min="8453" max="8453" width="9.5703125" customWidth="1"/>
    <col min="8454" max="8454" width="10.85546875" customWidth="1"/>
    <col min="8456" max="8456" width="10.140625" bestFit="1" customWidth="1"/>
    <col min="8457" max="8457" width="9.5703125" bestFit="1" customWidth="1"/>
    <col min="8705" max="8705" width="17.7109375" customWidth="1"/>
    <col min="8706" max="8706" width="10.28515625" customWidth="1"/>
    <col min="8707" max="8707" width="11" customWidth="1"/>
    <col min="8708" max="8708" width="10.42578125" customWidth="1"/>
    <col min="8709" max="8709" width="9.5703125" customWidth="1"/>
    <col min="8710" max="8710" width="10.85546875" customWidth="1"/>
    <col min="8712" max="8712" width="10.140625" bestFit="1" customWidth="1"/>
    <col min="8713" max="8713" width="9.5703125" bestFit="1" customWidth="1"/>
    <col min="8961" max="8961" width="17.7109375" customWidth="1"/>
    <col min="8962" max="8962" width="10.28515625" customWidth="1"/>
    <col min="8963" max="8963" width="11" customWidth="1"/>
    <col min="8964" max="8964" width="10.42578125" customWidth="1"/>
    <col min="8965" max="8965" width="9.5703125" customWidth="1"/>
    <col min="8966" max="8966" width="10.85546875" customWidth="1"/>
    <col min="8968" max="8968" width="10.140625" bestFit="1" customWidth="1"/>
    <col min="8969" max="8969" width="9.5703125" bestFit="1" customWidth="1"/>
    <col min="9217" max="9217" width="17.7109375" customWidth="1"/>
    <col min="9218" max="9218" width="10.28515625" customWidth="1"/>
    <col min="9219" max="9219" width="11" customWidth="1"/>
    <col min="9220" max="9220" width="10.42578125" customWidth="1"/>
    <col min="9221" max="9221" width="9.5703125" customWidth="1"/>
    <col min="9222" max="9222" width="10.85546875" customWidth="1"/>
    <col min="9224" max="9224" width="10.140625" bestFit="1" customWidth="1"/>
    <col min="9225" max="9225" width="9.5703125" bestFit="1" customWidth="1"/>
    <col min="9473" max="9473" width="17.7109375" customWidth="1"/>
    <col min="9474" max="9474" width="10.28515625" customWidth="1"/>
    <col min="9475" max="9475" width="11" customWidth="1"/>
    <col min="9476" max="9476" width="10.42578125" customWidth="1"/>
    <col min="9477" max="9477" width="9.5703125" customWidth="1"/>
    <col min="9478" max="9478" width="10.85546875" customWidth="1"/>
    <col min="9480" max="9480" width="10.140625" bestFit="1" customWidth="1"/>
    <col min="9481" max="9481" width="9.5703125" bestFit="1" customWidth="1"/>
    <col min="9729" max="9729" width="17.7109375" customWidth="1"/>
    <col min="9730" max="9730" width="10.28515625" customWidth="1"/>
    <col min="9731" max="9731" width="11" customWidth="1"/>
    <col min="9732" max="9732" width="10.42578125" customWidth="1"/>
    <col min="9733" max="9733" width="9.5703125" customWidth="1"/>
    <col min="9734" max="9734" width="10.85546875" customWidth="1"/>
    <col min="9736" max="9736" width="10.140625" bestFit="1" customWidth="1"/>
    <col min="9737" max="9737" width="9.5703125" bestFit="1" customWidth="1"/>
    <col min="9985" max="9985" width="17.7109375" customWidth="1"/>
    <col min="9986" max="9986" width="10.28515625" customWidth="1"/>
    <col min="9987" max="9987" width="11" customWidth="1"/>
    <col min="9988" max="9988" width="10.42578125" customWidth="1"/>
    <col min="9989" max="9989" width="9.5703125" customWidth="1"/>
    <col min="9990" max="9990" width="10.85546875" customWidth="1"/>
    <col min="9992" max="9992" width="10.140625" bestFit="1" customWidth="1"/>
    <col min="9993" max="9993" width="9.5703125" bestFit="1" customWidth="1"/>
    <col min="10241" max="10241" width="17.7109375" customWidth="1"/>
    <col min="10242" max="10242" width="10.28515625" customWidth="1"/>
    <col min="10243" max="10243" width="11" customWidth="1"/>
    <col min="10244" max="10244" width="10.42578125" customWidth="1"/>
    <col min="10245" max="10245" width="9.5703125" customWidth="1"/>
    <col min="10246" max="10246" width="10.85546875" customWidth="1"/>
    <col min="10248" max="10248" width="10.140625" bestFit="1" customWidth="1"/>
    <col min="10249" max="10249" width="9.5703125" bestFit="1" customWidth="1"/>
    <col min="10497" max="10497" width="17.7109375" customWidth="1"/>
    <col min="10498" max="10498" width="10.28515625" customWidth="1"/>
    <col min="10499" max="10499" width="11" customWidth="1"/>
    <col min="10500" max="10500" width="10.42578125" customWidth="1"/>
    <col min="10501" max="10501" width="9.5703125" customWidth="1"/>
    <col min="10502" max="10502" width="10.85546875" customWidth="1"/>
    <col min="10504" max="10504" width="10.140625" bestFit="1" customWidth="1"/>
    <col min="10505" max="10505" width="9.5703125" bestFit="1" customWidth="1"/>
    <col min="10753" max="10753" width="17.7109375" customWidth="1"/>
    <col min="10754" max="10754" width="10.28515625" customWidth="1"/>
    <col min="10755" max="10755" width="11" customWidth="1"/>
    <col min="10756" max="10756" width="10.42578125" customWidth="1"/>
    <col min="10757" max="10757" width="9.5703125" customWidth="1"/>
    <col min="10758" max="10758" width="10.85546875" customWidth="1"/>
    <col min="10760" max="10760" width="10.140625" bestFit="1" customWidth="1"/>
    <col min="10761" max="10761" width="9.5703125" bestFit="1" customWidth="1"/>
    <col min="11009" max="11009" width="17.7109375" customWidth="1"/>
    <col min="11010" max="11010" width="10.28515625" customWidth="1"/>
    <col min="11011" max="11011" width="11" customWidth="1"/>
    <col min="11012" max="11012" width="10.42578125" customWidth="1"/>
    <col min="11013" max="11013" width="9.5703125" customWidth="1"/>
    <col min="11014" max="11014" width="10.85546875" customWidth="1"/>
    <col min="11016" max="11016" width="10.140625" bestFit="1" customWidth="1"/>
    <col min="11017" max="11017" width="9.5703125" bestFit="1" customWidth="1"/>
    <col min="11265" max="11265" width="17.7109375" customWidth="1"/>
    <col min="11266" max="11266" width="10.28515625" customWidth="1"/>
    <col min="11267" max="11267" width="11" customWidth="1"/>
    <col min="11268" max="11268" width="10.42578125" customWidth="1"/>
    <col min="11269" max="11269" width="9.5703125" customWidth="1"/>
    <col min="11270" max="11270" width="10.85546875" customWidth="1"/>
    <col min="11272" max="11272" width="10.140625" bestFit="1" customWidth="1"/>
    <col min="11273" max="11273" width="9.5703125" bestFit="1" customWidth="1"/>
    <col min="11521" max="11521" width="17.7109375" customWidth="1"/>
    <col min="11522" max="11522" width="10.28515625" customWidth="1"/>
    <col min="11523" max="11523" width="11" customWidth="1"/>
    <col min="11524" max="11524" width="10.42578125" customWidth="1"/>
    <col min="11525" max="11525" width="9.5703125" customWidth="1"/>
    <col min="11526" max="11526" width="10.85546875" customWidth="1"/>
    <col min="11528" max="11528" width="10.140625" bestFit="1" customWidth="1"/>
    <col min="11529" max="11529" width="9.5703125" bestFit="1" customWidth="1"/>
    <col min="11777" max="11777" width="17.7109375" customWidth="1"/>
    <col min="11778" max="11778" width="10.28515625" customWidth="1"/>
    <col min="11779" max="11779" width="11" customWidth="1"/>
    <col min="11780" max="11780" width="10.42578125" customWidth="1"/>
    <col min="11781" max="11781" width="9.5703125" customWidth="1"/>
    <col min="11782" max="11782" width="10.85546875" customWidth="1"/>
    <col min="11784" max="11784" width="10.140625" bestFit="1" customWidth="1"/>
    <col min="11785" max="11785" width="9.5703125" bestFit="1" customWidth="1"/>
    <col min="12033" max="12033" width="17.7109375" customWidth="1"/>
    <col min="12034" max="12034" width="10.28515625" customWidth="1"/>
    <col min="12035" max="12035" width="11" customWidth="1"/>
    <col min="12036" max="12036" width="10.42578125" customWidth="1"/>
    <col min="12037" max="12037" width="9.5703125" customWidth="1"/>
    <col min="12038" max="12038" width="10.85546875" customWidth="1"/>
    <col min="12040" max="12040" width="10.140625" bestFit="1" customWidth="1"/>
    <col min="12041" max="12041" width="9.5703125" bestFit="1" customWidth="1"/>
    <col min="12289" max="12289" width="17.7109375" customWidth="1"/>
    <col min="12290" max="12290" width="10.28515625" customWidth="1"/>
    <col min="12291" max="12291" width="11" customWidth="1"/>
    <col min="12292" max="12292" width="10.42578125" customWidth="1"/>
    <col min="12293" max="12293" width="9.5703125" customWidth="1"/>
    <col min="12294" max="12294" width="10.85546875" customWidth="1"/>
    <col min="12296" max="12296" width="10.140625" bestFit="1" customWidth="1"/>
    <col min="12297" max="12297" width="9.5703125" bestFit="1" customWidth="1"/>
    <col min="12545" max="12545" width="17.7109375" customWidth="1"/>
    <col min="12546" max="12546" width="10.28515625" customWidth="1"/>
    <col min="12547" max="12547" width="11" customWidth="1"/>
    <col min="12548" max="12548" width="10.42578125" customWidth="1"/>
    <col min="12549" max="12549" width="9.5703125" customWidth="1"/>
    <col min="12550" max="12550" width="10.85546875" customWidth="1"/>
    <col min="12552" max="12552" width="10.140625" bestFit="1" customWidth="1"/>
    <col min="12553" max="12553" width="9.5703125" bestFit="1" customWidth="1"/>
    <col min="12801" max="12801" width="17.7109375" customWidth="1"/>
    <col min="12802" max="12802" width="10.28515625" customWidth="1"/>
    <col min="12803" max="12803" width="11" customWidth="1"/>
    <col min="12804" max="12804" width="10.42578125" customWidth="1"/>
    <col min="12805" max="12805" width="9.5703125" customWidth="1"/>
    <col min="12806" max="12806" width="10.85546875" customWidth="1"/>
    <col min="12808" max="12808" width="10.140625" bestFit="1" customWidth="1"/>
    <col min="12809" max="12809" width="9.5703125" bestFit="1" customWidth="1"/>
    <col min="13057" max="13057" width="17.7109375" customWidth="1"/>
    <col min="13058" max="13058" width="10.28515625" customWidth="1"/>
    <col min="13059" max="13059" width="11" customWidth="1"/>
    <col min="13060" max="13060" width="10.42578125" customWidth="1"/>
    <col min="13061" max="13061" width="9.5703125" customWidth="1"/>
    <col min="13062" max="13062" width="10.85546875" customWidth="1"/>
    <col min="13064" max="13064" width="10.140625" bestFit="1" customWidth="1"/>
    <col min="13065" max="13065" width="9.5703125" bestFit="1" customWidth="1"/>
    <col min="13313" max="13313" width="17.7109375" customWidth="1"/>
    <col min="13314" max="13314" width="10.28515625" customWidth="1"/>
    <col min="13315" max="13315" width="11" customWidth="1"/>
    <col min="13316" max="13316" width="10.42578125" customWidth="1"/>
    <col min="13317" max="13317" width="9.5703125" customWidth="1"/>
    <col min="13318" max="13318" width="10.85546875" customWidth="1"/>
    <col min="13320" max="13320" width="10.140625" bestFit="1" customWidth="1"/>
    <col min="13321" max="13321" width="9.5703125" bestFit="1" customWidth="1"/>
    <col min="13569" max="13569" width="17.7109375" customWidth="1"/>
    <col min="13570" max="13570" width="10.28515625" customWidth="1"/>
    <col min="13571" max="13571" width="11" customWidth="1"/>
    <col min="13572" max="13572" width="10.42578125" customWidth="1"/>
    <col min="13573" max="13573" width="9.5703125" customWidth="1"/>
    <col min="13574" max="13574" width="10.85546875" customWidth="1"/>
    <col min="13576" max="13576" width="10.140625" bestFit="1" customWidth="1"/>
    <col min="13577" max="13577" width="9.5703125" bestFit="1" customWidth="1"/>
    <col min="13825" max="13825" width="17.7109375" customWidth="1"/>
    <col min="13826" max="13826" width="10.28515625" customWidth="1"/>
    <col min="13827" max="13827" width="11" customWidth="1"/>
    <col min="13828" max="13828" width="10.42578125" customWidth="1"/>
    <col min="13829" max="13829" width="9.5703125" customWidth="1"/>
    <col min="13830" max="13830" width="10.85546875" customWidth="1"/>
    <col min="13832" max="13832" width="10.140625" bestFit="1" customWidth="1"/>
    <col min="13833" max="13833" width="9.5703125" bestFit="1" customWidth="1"/>
    <col min="14081" max="14081" width="17.7109375" customWidth="1"/>
    <col min="14082" max="14082" width="10.28515625" customWidth="1"/>
    <col min="14083" max="14083" width="11" customWidth="1"/>
    <col min="14084" max="14084" width="10.42578125" customWidth="1"/>
    <col min="14085" max="14085" width="9.5703125" customWidth="1"/>
    <col min="14086" max="14086" width="10.85546875" customWidth="1"/>
    <col min="14088" max="14088" width="10.140625" bestFit="1" customWidth="1"/>
    <col min="14089" max="14089" width="9.5703125" bestFit="1" customWidth="1"/>
    <col min="14337" max="14337" width="17.7109375" customWidth="1"/>
    <col min="14338" max="14338" width="10.28515625" customWidth="1"/>
    <col min="14339" max="14339" width="11" customWidth="1"/>
    <col min="14340" max="14340" width="10.42578125" customWidth="1"/>
    <col min="14341" max="14341" width="9.5703125" customWidth="1"/>
    <col min="14342" max="14342" width="10.85546875" customWidth="1"/>
    <col min="14344" max="14344" width="10.140625" bestFit="1" customWidth="1"/>
    <col min="14345" max="14345" width="9.5703125" bestFit="1" customWidth="1"/>
    <col min="14593" max="14593" width="17.7109375" customWidth="1"/>
    <col min="14594" max="14594" width="10.28515625" customWidth="1"/>
    <col min="14595" max="14595" width="11" customWidth="1"/>
    <col min="14596" max="14596" width="10.42578125" customWidth="1"/>
    <col min="14597" max="14597" width="9.5703125" customWidth="1"/>
    <col min="14598" max="14598" width="10.85546875" customWidth="1"/>
    <col min="14600" max="14600" width="10.140625" bestFit="1" customWidth="1"/>
    <col min="14601" max="14601" width="9.5703125" bestFit="1" customWidth="1"/>
    <col min="14849" max="14849" width="17.7109375" customWidth="1"/>
    <col min="14850" max="14850" width="10.28515625" customWidth="1"/>
    <col min="14851" max="14851" width="11" customWidth="1"/>
    <col min="14852" max="14852" width="10.42578125" customWidth="1"/>
    <col min="14853" max="14853" width="9.5703125" customWidth="1"/>
    <col min="14854" max="14854" width="10.85546875" customWidth="1"/>
    <col min="14856" max="14856" width="10.140625" bestFit="1" customWidth="1"/>
    <col min="14857" max="14857" width="9.5703125" bestFit="1" customWidth="1"/>
    <col min="15105" max="15105" width="17.7109375" customWidth="1"/>
    <col min="15106" max="15106" width="10.28515625" customWidth="1"/>
    <col min="15107" max="15107" width="11" customWidth="1"/>
    <col min="15108" max="15108" width="10.42578125" customWidth="1"/>
    <col min="15109" max="15109" width="9.5703125" customWidth="1"/>
    <col min="15110" max="15110" width="10.85546875" customWidth="1"/>
    <col min="15112" max="15112" width="10.140625" bestFit="1" customWidth="1"/>
    <col min="15113" max="15113" width="9.5703125" bestFit="1" customWidth="1"/>
    <col min="15361" max="15361" width="17.7109375" customWidth="1"/>
    <col min="15362" max="15362" width="10.28515625" customWidth="1"/>
    <col min="15363" max="15363" width="11" customWidth="1"/>
    <col min="15364" max="15364" width="10.42578125" customWidth="1"/>
    <col min="15365" max="15365" width="9.5703125" customWidth="1"/>
    <col min="15366" max="15366" width="10.85546875" customWidth="1"/>
    <col min="15368" max="15368" width="10.140625" bestFit="1" customWidth="1"/>
    <col min="15369" max="15369" width="9.5703125" bestFit="1" customWidth="1"/>
    <col min="15617" max="15617" width="17.7109375" customWidth="1"/>
    <col min="15618" max="15618" width="10.28515625" customWidth="1"/>
    <col min="15619" max="15619" width="11" customWidth="1"/>
    <col min="15620" max="15620" width="10.42578125" customWidth="1"/>
    <col min="15621" max="15621" width="9.5703125" customWidth="1"/>
    <col min="15622" max="15622" width="10.85546875" customWidth="1"/>
    <col min="15624" max="15624" width="10.140625" bestFit="1" customWidth="1"/>
    <col min="15625" max="15625" width="9.5703125" bestFit="1" customWidth="1"/>
    <col min="15873" max="15873" width="17.7109375" customWidth="1"/>
    <col min="15874" max="15874" width="10.28515625" customWidth="1"/>
    <col min="15875" max="15875" width="11" customWidth="1"/>
    <col min="15876" max="15876" width="10.42578125" customWidth="1"/>
    <col min="15877" max="15877" width="9.5703125" customWidth="1"/>
    <col min="15878" max="15878" width="10.85546875" customWidth="1"/>
    <col min="15880" max="15880" width="10.140625" bestFit="1" customWidth="1"/>
    <col min="15881" max="15881" width="9.5703125" bestFit="1" customWidth="1"/>
    <col min="16129" max="16129" width="17.7109375" customWidth="1"/>
    <col min="16130" max="16130" width="10.28515625" customWidth="1"/>
    <col min="16131" max="16131" width="11" customWidth="1"/>
    <col min="16132" max="16132" width="10.42578125" customWidth="1"/>
    <col min="16133" max="16133" width="9.5703125" customWidth="1"/>
    <col min="16134" max="16134" width="10.85546875" customWidth="1"/>
    <col min="16136" max="16136" width="10.140625" bestFit="1" customWidth="1"/>
    <col min="16137" max="16137" width="9.5703125" bestFit="1" customWidth="1"/>
  </cols>
  <sheetData>
    <row r="1" spans="1:11" x14ac:dyDescent="0.25">
      <c r="A1" s="143" t="s">
        <v>140</v>
      </c>
    </row>
    <row r="3" spans="1:11" x14ac:dyDescent="0.25">
      <c r="A3" s="762" t="s">
        <v>108</v>
      </c>
      <c r="B3" s="763"/>
      <c r="C3" s="763"/>
      <c r="D3" s="763"/>
      <c r="E3" s="763"/>
      <c r="F3" s="763"/>
      <c r="G3" s="763"/>
      <c r="H3" s="763"/>
      <c r="I3" s="763"/>
    </row>
    <row r="4" spans="1:11" ht="15.75" thickBot="1" x14ac:dyDescent="0.3">
      <c r="A4" s="147"/>
      <c r="B4" s="147"/>
      <c r="C4" s="147"/>
      <c r="D4" s="147"/>
      <c r="E4" s="147"/>
      <c r="F4" s="147"/>
      <c r="G4" s="147"/>
      <c r="H4" s="147"/>
      <c r="I4" s="147" t="s">
        <v>109</v>
      </c>
    </row>
    <row r="5" spans="1:11" ht="15.75" thickTop="1" x14ac:dyDescent="0.25">
      <c r="A5" s="764" t="s">
        <v>110</v>
      </c>
      <c r="B5" s="764" t="s">
        <v>163</v>
      </c>
      <c r="C5" s="767" t="s">
        <v>111</v>
      </c>
      <c r="D5" s="768"/>
      <c r="E5" s="769"/>
      <c r="F5" s="770" t="s">
        <v>165</v>
      </c>
      <c r="G5" s="770" t="s">
        <v>166</v>
      </c>
      <c r="H5" s="770" t="s">
        <v>148</v>
      </c>
      <c r="I5" s="773" t="s">
        <v>167</v>
      </c>
    </row>
    <row r="6" spans="1:11" x14ac:dyDescent="0.25">
      <c r="A6" s="765"/>
      <c r="B6" s="765"/>
      <c r="C6" s="776" t="s">
        <v>164</v>
      </c>
      <c r="D6" s="777"/>
      <c r="E6" s="778"/>
      <c r="F6" s="771"/>
      <c r="G6" s="771"/>
      <c r="H6" s="771"/>
      <c r="I6" s="774"/>
    </row>
    <row r="7" spans="1:11" x14ac:dyDescent="0.25">
      <c r="A7" s="765"/>
      <c r="B7" s="765"/>
      <c r="C7" s="779" t="s">
        <v>112</v>
      </c>
      <c r="D7" s="755" t="s">
        <v>113</v>
      </c>
      <c r="E7" s="758" t="s">
        <v>114</v>
      </c>
      <c r="F7" s="771"/>
      <c r="G7" s="771"/>
      <c r="H7" s="771"/>
      <c r="I7" s="774"/>
    </row>
    <row r="8" spans="1:11" x14ac:dyDescent="0.25">
      <c r="A8" s="765"/>
      <c r="B8" s="765"/>
      <c r="C8" s="780"/>
      <c r="D8" s="756"/>
      <c r="E8" s="759"/>
      <c r="F8" s="771"/>
      <c r="G8" s="771"/>
      <c r="H8" s="771"/>
      <c r="I8" s="774"/>
    </row>
    <row r="9" spans="1:11" ht="15.75" thickBot="1" x14ac:dyDescent="0.3">
      <c r="A9" s="766"/>
      <c r="B9" s="766"/>
      <c r="C9" s="781"/>
      <c r="D9" s="757"/>
      <c r="E9" s="760"/>
      <c r="F9" s="772"/>
      <c r="G9" s="772"/>
      <c r="H9" s="772"/>
      <c r="I9" s="775"/>
    </row>
    <row r="10" spans="1:11" ht="26.25" thickTop="1" x14ac:dyDescent="0.25">
      <c r="A10" s="160" t="s">
        <v>115</v>
      </c>
      <c r="B10" s="161">
        <f>B11+B13</f>
        <v>702</v>
      </c>
      <c r="C10" s="191">
        <f>+B10</f>
        <v>702</v>
      </c>
      <c r="D10" s="462">
        <f t="shared" ref="D10:D16" si="0">E10-C10</f>
        <v>82.48700000000008</v>
      </c>
      <c r="E10" s="189">
        <f>E11+E13</f>
        <v>784.48700000000008</v>
      </c>
      <c r="F10" s="161">
        <f>Tikslai!S105</f>
        <v>0</v>
      </c>
      <c r="G10" s="181"/>
      <c r="H10" s="161">
        <f>Tikslai!AA105</f>
        <v>824.4</v>
      </c>
      <c r="I10" s="161">
        <f>Tikslai!AB105</f>
        <v>861.2</v>
      </c>
    </row>
    <row r="11" spans="1:11" ht="15.75" x14ac:dyDescent="0.25">
      <c r="A11" s="162" t="s">
        <v>116</v>
      </c>
      <c r="B11" s="163">
        <f>Tikslai!L105</f>
        <v>702</v>
      </c>
      <c r="C11" s="192">
        <f>+B11</f>
        <v>702</v>
      </c>
      <c r="D11" s="203">
        <f t="shared" si="0"/>
        <v>77.48700000000008</v>
      </c>
      <c r="E11" s="163">
        <f>Tikslai!P105</f>
        <v>779.48700000000008</v>
      </c>
      <c r="F11" s="163">
        <f>Tikslai!T105</f>
        <v>0</v>
      </c>
      <c r="G11" s="182"/>
      <c r="H11" s="163"/>
      <c r="I11" s="163"/>
      <c r="K11" s="164"/>
    </row>
    <row r="12" spans="1:11" ht="25.5" x14ac:dyDescent="0.25">
      <c r="A12" s="165" t="s">
        <v>117</v>
      </c>
      <c r="B12" s="166">
        <f>Tikslai!M105</f>
        <v>583.99299999999994</v>
      </c>
      <c r="C12" s="192">
        <f>+B12</f>
        <v>583.99299999999994</v>
      </c>
      <c r="D12" s="203">
        <f t="shared" si="0"/>
        <v>83.507000000000062</v>
      </c>
      <c r="E12" s="166">
        <f>Tikslai!Q105</f>
        <v>667.5</v>
      </c>
      <c r="F12" s="442">
        <f>Tikslai!U105</f>
        <v>0</v>
      </c>
      <c r="G12" s="183"/>
      <c r="H12" s="163"/>
      <c r="I12" s="163"/>
    </row>
    <row r="13" spans="1:11" ht="51.75" thickBot="1" x14ac:dyDescent="0.3">
      <c r="A13" s="168" t="s">
        <v>118</v>
      </c>
      <c r="B13" s="169">
        <f>Tikslai!N105</f>
        <v>0</v>
      </c>
      <c r="C13" s="193">
        <f>+B13</f>
        <v>0</v>
      </c>
      <c r="D13" s="207">
        <f t="shared" si="0"/>
        <v>5</v>
      </c>
      <c r="E13" s="169">
        <f>Tikslai!R105</f>
        <v>5</v>
      </c>
      <c r="F13" s="209">
        <f>Tikslai!V105</f>
        <v>0</v>
      </c>
      <c r="G13" s="184"/>
      <c r="H13" s="209"/>
      <c r="I13" s="170"/>
    </row>
    <row r="14" spans="1:11" ht="16.5" thickTop="1" x14ac:dyDescent="0.25">
      <c r="A14" s="160" t="s">
        <v>119</v>
      </c>
      <c r="B14" s="161">
        <f>B10</f>
        <v>702</v>
      </c>
      <c r="C14" s="194">
        <f>C15+C20</f>
        <v>702</v>
      </c>
      <c r="D14" s="208">
        <f t="shared" si="0"/>
        <v>-87.200000000000045</v>
      </c>
      <c r="E14" s="190">
        <f>E15+E20</f>
        <v>614.79999999999995</v>
      </c>
      <c r="F14" s="443">
        <f>Tikslai!S105</f>
        <v>0</v>
      </c>
      <c r="G14" s="185"/>
      <c r="H14" s="161">
        <f>H10</f>
        <v>824.4</v>
      </c>
      <c r="I14" s="161">
        <f>I10</f>
        <v>861.2</v>
      </c>
    </row>
    <row r="15" spans="1:11" ht="25.5" x14ac:dyDescent="0.25">
      <c r="A15" s="463" t="s">
        <v>120</v>
      </c>
      <c r="B15" s="464">
        <f>B10-B20</f>
        <v>702</v>
      </c>
      <c r="C15" s="198">
        <f>C10-C20</f>
        <v>702</v>
      </c>
      <c r="D15" s="465">
        <f t="shared" si="0"/>
        <v>-87.200000000000045</v>
      </c>
      <c r="E15" s="464">
        <v>614.79999999999995</v>
      </c>
      <c r="F15" s="464">
        <f>+F10-F20</f>
        <v>0</v>
      </c>
      <c r="G15" s="464"/>
      <c r="H15" s="210"/>
      <c r="I15" s="210"/>
    </row>
    <row r="16" spans="1:11" ht="63.75" x14ac:dyDescent="0.25">
      <c r="A16" s="171" t="s">
        <v>121</v>
      </c>
      <c r="B16" s="167">
        <f>C16</f>
        <v>215.1</v>
      </c>
      <c r="C16" s="195">
        <f>Saltiniai!J4</f>
        <v>215.1</v>
      </c>
      <c r="D16" s="201">
        <f t="shared" si="0"/>
        <v>80.587000000000018</v>
      </c>
      <c r="E16" s="167">
        <f>Saltiniai!N4</f>
        <v>295.68700000000001</v>
      </c>
      <c r="F16" s="167">
        <f>Saltiniai!S4</f>
        <v>0</v>
      </c>
      <c r="G16" s="183"/>
      <c r="H16" s="163"/>
      <c r="I16" s="163"/>
    </row>
    <row r="17" spans="1:9" ht="63.75" x14ac:dyDescent="0.25">
      <c r="A17" s="165" t="s">
        <v>122</v>
      </c>
      <c r="B17" s="163">
        <v>0</v>
      </c>
      <c r="C17" s="196">
        <v>0</v>
      </c>
      <c r="D17" s="202">
        <v>0</v>
      </c>
      <c r="E17" s="163">
        <v>0</v>
      </c>
      <c r="F17" s="163">
        <v>0</v>
      </c>
      <c r="G17" s="182"/>
      <c r="H17" s="163"/>
      <c r="I17" s="211"/>
    </row>
    <row r="18" spans="1:9" ht="63.75" x14ac:dyDescent="0.25">
      <c r="A18" s="165" t="s">
        <v>123</v>
      </c>
      <c r="B18" s="172">
        <v>0</v>
      </c>
      <c r="C18" s="197">
        <v>0</v>
      </c>
      <c r="D18" s="441">
        <v>0</v>
      </c>
      <c r="E18" s="172">
        <v>0</v>
      </c>
      <c r="F18" s="172">
        <v>0</v>
      </c>
      <c r="G18" s="186"/>
      <c r="H18" s="172"/>
      <c r="I18" s="212"/>
    </row>
    <row r="19" spans="1:9" ht="51" x14ac:dyDescent="0.25">
      <c r="A19" s="165" t="s">
        <v>124</v>
      </c>
      <c r="B19" s="163">
        <f>Saltiniai!J6</f>
        <v>63</v>
      </c>
      <c r="C19" s="196">
        <f>B19</f>
        <v>63</v>
      </c>
      <c r="D19" s="203">
        <f>E19-C19</f>
        <v>0</v>
      </c>
      <c r="E19" s="163">
        <f>Saltiniai!N6</f>
        <v>63</v>
      </c>
      <c r="F19" s="163">
        <f>Saltiniai!S6</f>
        <v>0</v>
      </c>
      <c r="G19" s="182"/>
      <c r="H19" s="163">
        <v>0</v>
      </c>
      <c r="I19" s="163">
        <v>0</v>
      </c>
    </row>
    <row r="20" spans="1:9" ht="15.75" x14ac:dyDescent="0.25">
      <c r="A20" s="173" t="s">
        <v>125</v>
      </c>
      <c r="B20" s="174">
        <v>0</v>
      </c>
      <c r="C20" s="198">
        <v>0</v>
      </c>
      <c r="D20" s="204">
        <f>E20-C20</f>
        <v>0</v>
      </c>
      <c r="E20" s="174">
        <v>0</v>
      </c>
      <c r="F20" s="174">
        <v>0</v>
      </c>
      <c r="G20" s="187"/>
      <c r="H20" s="174"/>
      <c r="I20" s="174"/>
    </row>
    <row r="21" spans="1:9" ht="51" x14ac:dyDescent="0.25">
      <c r="A21" s="165" t="s">
        <v>126</v>
      </c>
      <c r="B21" s="163">
        <v>0</v>
      </c>
      <c r="C21" s="195">
        <v>0</v>
      </c>
      <c r="D21" s="444">
        <v>0</v>
      </c>
      <c r="E21" s="163">
        <v>0</v>
      </c>
      <c r="F21" s="163">
        <v>0</v>
      </c>
      <c r="G21" s="182"/>
      <c r="H21" s="163"/>
      <c r="I21" s="211"/>
    </row>
    <row r="22" spans="1:9" ht="15.75" x14ac:dyDescent="0.25">
      <c r="A22" s="165" t="s">
        <v>127</v>
      </c>
      <c r="B22" s="175">
        <v>0</v>
      </c>
      <c r="C22" s="199">
        <f>+B22</f>
        <v>0</v>
      </c>
      <c r="D22" s="205">
        <f>E22-C22</f>
        <v>0</v>
      </c>
      <c r="E22" s="175">
        <f>+[2]tikslai!N50</f>
        <v>0</v>
      </c>
      <c r="F22" s="175">
        <v>0</v>
      </c>
      <c r="G22" s="188"/>
      <c r="H22" s="175"/>
      <c r="I22" s="213"/>
    </row>
    <row r="23" spans="1:9" ht="51" x14ac:dyDescent="0.25">
      <c r="A23" s="171" t="s">
        <v>128</v>
      </c>
      <c r="B23" s="167">
        <v>0</v>
      </c>
      <c r="C23" s="195">
        <v>0</v>
      </c>
      <c r="D23" s="203">
        <v>0</v>
      </c>
      <c r="E23" s="167">
        <v>0</v>
      </c>
      <c r="F23" s="167">
        <v>0</v>
      </c>
      <c r="G23" s="183"/>
      <c r="H23" s="167"/>
      <c r="I23" s="214"/>
    </row>
    <row r="24" spans="1:9" ht="25.5" x14ac:dyDescent="0.25">
      <c r="A24" s="435" t="s">
        <v>135</v>
      </c>
      <c r="B24" s="436">
        <v>0</v>
      </c>
      <c r="C24" s="437">
        <v>0</v>
      </c>
      <c r="D24" s="438">
        <v>0</v>
      </c>
      <c r="E24" s="436">
        <v>0</v>
      </c>
      <c r="F24" s="436">
        <v>0</v>
      </c>
      <c r="G24" s="439"/>
      <c r="H24" s="436"/>
      <c r="I24" s="440"/>
    </row>
    <row r="25" spans="1:9" ht="16.5" thickBot="1" x14ac:dyDescent="0.3">
      <c r="A25" s="176" t="s">
        <v>136</v>
      </c>
      <c r="B25" s="170">
        <v>0</v>
      </c>
      <c r="C25" s="200">
        <f>Saltiniai!J14</f>
        <v>0</v>
      </c>
      <c r="D25" s="206">
        <v>0</v>
      </c>
      <c r="E25" s="170">
        <v>0</v>
      </c>
      <c r="F25" s="170">
        <v>0</v>
      </c>
      <c r="G25" s="184"/>
      <c r="H25" s="170"/>
      <c r="I25" s="170"/>
    </row>
    <row r="26" spans="1:9" ht="15.75" thickTop="1" x14ac:dyDescent="0.25">
      <c r="A26" s="147"/>
      <c r="B26" s="147"/>
      <c r="C26" s="147"/>
      <c r="D26" s="177"/>
      <c r="E26" s="147"/>
      <c r="F26" s="147"/>
      <c r="G26" s="147"/>
      <c r="H26" s="147"/>
      <c r="I26" s="147"/>
    </row>
    <row r="27" spans="1:9" x14ac:dyDescent="0.25">
      <c r="A27" s="761" t="s">
        <v>144</v>
      </c>
      <c r="B27" s="761"/>
      <c r="C27" s="761"/>
      <c r="D27" s="761"/>
      <c r="E27" s="761"/>
      <c r="F27" s="761"/>
      <c r="G27" s="761"/>
      <c r="H27" s="761"/>
      <c r="I27" s="761"/>
    </row>
    <row r="28" spans="1:9" x14ac:dyDescent="0.25">
      <c r="A28" s="753" t="s">
        <v>129</v>
      </c>
      <c r="B28" s="753"/>
      <c r="C28" s="753"/>
      <c r="D28" s="142"/>
      <c r="E28" s="142"/>
      <c r="F28" s="754" t="s">
        <v>130</v>
      </c>
      <c r="G28" s="754"/>
      <c r="H28" s="754"/>
      <c r="I28" s="178"/>
    </row>
    <row r="29" spans="1:9" x14ac:dyDescent="0.25">
      <c r="A29" s="178" t="s">
        <v>131</v>
      </c>
      <c r="B29" s="179" t="s">
        <v>146</v>
      </c>
      <c r="C29" s="142"/>
      <c r="D29" s="142"/>
      <c r="E29" s="142"/>
      <c r="F29" s="754" t="s">
        <v>145</v>
      </c>
      <c r="G29" s="754"/>
      <c r="H29" s="754"/>
      <c r="I29" s="142"/>
    </row>
    <row r="30" spans="1:9" x14ac:dyDescent="0.25">
      <c r="A30" s="753" t="s">
        <v>129</v>
      </c>
      <c r="B30" s="753"/>
      <c r="C30" s="753"/>
      <c r="D30" s="179"/>
      <c r="E30" s="179"/>
      <c r="F30" s="754" t="s">
        <v>130</v>
      </c>
      <c r="G30" s="754"/>
      <c r="H30" s="754"/>
      <c r="I30" s="179"/>
    </row>
    <row r="31" spans="1:9" x14ac:dyDescent="0.25">
      <c r="A31" s="178"/>
      <c r="B31" s="142"/>
      <c r="C31" s="142"/>
      <c r="D31" s="142"/>
      <c r="E31" s="142"/>
      <c r="F31" s="142"/>
      <c r="G31" s="142"/>
      <c r="H31" s="142"/>
      <c r="I31" s="142"/>
    </row>
    <row r="32" spans="1:9" x14ac:dyDescent="0.25">
      <c r="A32" s="178"/>
      <c r="B32" s="142"/>
      <c r="C32" s="142"/>
      <c r="D32" s="142"/>
      <c r="E32" s="142"/>
      <c r="F32" s="142"/>
      <c r="G32" s="142"/>
      <c r="H32" s="142"/>
      <c r="I32" s="142"/>
    </row>
    <row r="33" spans="1:1" x14ac:dyDescent="0.25">
      <c r="A33" s="180"/>
    </row>
  </sheetData>
  <mergeCells count="18">
    <mergeCell ref="A3:I3"/>
    <mergeCell ref="A5:A9"/>
    <mergeCell ref="B5:B9"/>
    <mergeCell ref="C5:E5"/>
    <mergeCell ref="F5:F9"/>
    <mergeCell ref="G5:G9"/>
    <mergeCell ref="H5:H9"/>
    <mergeCell ref="I5:I9"/>
    <mergeCell ref="C6:E6"/>
    <mergeCell ref="C7:C9"/>
    <mergeCell ref="A30:C30"/>
    <mergeCell ref="F30:H30"/>
    <mergeCell ref="D7:D9"/>
    <mergeCell ref="E7:E9"/>
    <mergeCell ref="A27:I27"/>
    <mergeCell ref="A28:C28"/>
    <mergeCell ref="F28:H28"/>
    <mergeCell ref="F29:H29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1</vt:i4>
      </vt:variant>
    </vt:vector>
  </HeadingPairs>
  <TitlesOfParts>
    <vt:vector size="5" baseType="lpstr">
      <vt:lpstr>Tikslai</vt:lpstr>
      <vt:lpstr>Saltiniai</vt:lpstr>
      <vt:lpstr>Islaidos</vt:lpstr>
      <vt:lpstr>Lėšos</vt:lpstr>
      <vt:lpstr>Tikslai!Print_Area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Svietim_RJ</dc:creator>
  <cp:lastModifiedBy>Asus</cp:lastModifiedBy>
  <cp:lastPrinted>2020-11-18T11:11:53Z</cp:lastPrinted>
  <dcterms:created xsi:type="dcterms:W3CDTF">2017-11-10T12:07:57Z</dcterms:created>
  <dcterms:modified xsi:type="dcterms:W3CDTF">2021-01-04T10:04:35Z</dcterms:modified>
</cp:coreProperties>
</file>